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Hoja3!$A$1:$S$269</definedName>
  </definedNames>
  <calcPr calcId="125725"/>
</workbook>
</file>

<file path=xl/calcChain.xml><?xml version="1.0" encoding="utf-8"?>
<calcChain xmlns="http://schemas.openxmlformats.org/spreadsheetml/2006/main">
  <c r="F243" i="4"/>
  <c r="A59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58"/>
  <c r="P117" l="1"/>
  <c r="R117" s="1"/>
  <c r="I118"/>
  <c r="P118" s="1"/>
  <c r="R118" s="1"/>
  <c r="J118"/>
  <c r="K118"/>
  <c r="L118"/>
  <c r="M118"/>
  <c r="I117"/>
  <c r="J117"/>
  <c r="K117"/>
  <c r="L117"/>
  <c r="M117"/>
  <c r="M30"/>
  <c r="L30"/>
  <c r="P30" s="1"/>
  <c r="R30" s="1"/>
  <c r="K30"/>
  <c r="J30"/>
  <c r="I30"/>
  <c r="I140"/>
  <c r="P140" s="1"/>
  <c r="R140" s="1"/>
  <c r="J140"/>
  <c r="Q140" s="1"/>
  <c r="K140"/>
  <c r="L140"/>
  <c r="M140"/>
  <c r="O140"/>
  <c r="I60"/>
  <c r="P60" s="1"/>
  <c r="R60" s="1"/>
  <c r="J60"/>
  <c r="Q60" s="1"/>
  <c r="K60"/>
  <c r="L60"/>
  <c r="M60"/>
  <c r="O30" l="1"/>
  <c r="O60"/>
  <c r="Q117"/>
  <c r="O117"/>
  <c r="Q30"/>
  <c r="O118"/>
  <c r="Q118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M242"/>
  <c r="L242"/>
  <c r="K242"/>
  <c r="J242"/>
  <c r="I242"/>
  <c r="M241"/>
  <c r="L241"/>
  <c r="K241"/>
  <c r="J241"/>
  <c r="I241"/>
  <c r="M228"/>
  <c r="L228"/>
  <c r="K228"/>
  <c r="J228"/>
  <c r="I228"/>
  <c r="M208"/>
  <c r="L208"/>
  <c r="K208"/>
  <c r="J208"/>
  <c r="I208"/>
  <c r="M227"/>
  <c r="L227"/>
  <c r="K227"/>
  <c r="J227"/>
  <c r="I227"/>
  <c r="M226"/>
  <c r="L226"/>
  <c r="K226"/>
  <c r="J226"/>
  <c r="I226"/>
  <c r="M225"/>
  <c r="L225"/>
  <c r="K225"/>
  <c r="J225"/>
  <c r="I225"/>
  <c r="M240"/>
  <c r="L240"/>
  <c r="K240"/>
  <c r="J240"/>
  <c r="I240"/>
  <c r="M223"/>
  <c r="L223"/>
  <c r="K223"/>
  <c r="J223"/>
  <c r="I223"/>
  <c r="M221"/>
  <c r="L221"/>
  <c r="K221"/>
  <c r="J221"/>
  <c r="I221"/>
  <c r="M230"/>
  <c r="L230"/>
  <c r="K230"/>
  <c r="J230"/>
  <c r="I230"/>
  <c r="M222"/>
  <c r="L222"/>
  <c r="K222"/>
  <c r="J222"/>
  <c r="I222"/>
  <c r="M235"/>
  <c r="L235"/>
  <c r="K235"/>
  <c r="J235"/>
  <c r="I235"/>
  <c r="M234"/>
  <c r="L234"/>
  <c r="K234"/>
  <c r="J234"/>
  <c r="I234"/>
  <c r="M233"/>
  <c r="L233"/>
  <c r="K233"/>
  <c r="J233"/>
  <c r="I233"/>
  <c r="M232"/>
  <c r="L232"/>
  <c r="K232"/>
  <c r="J232"/>
  <c r="I232"/>
  <c r="M220"/>
  <c r="L220"/>
  <c r="K220"/>
  <c r="J220"/>
  <c r="I220"/>
  <c r="M219"/>
  <c r="L219"/>
  <c r="K219"/>
  <c r="J219"/>
  <c r="I219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12"/>
  <c r="L212"/>
  <c r="K212"/>
  <c r="J212"/>
  <c r="I212"/>
  <c r="M239"/>
  <c r="L239"/>
  <c r="K239"/>
  <c r="J239"/>
  <c r="I239"/>
  <c r="M238"/>
  <c r="L238"/>
  <c r="K238"/>
  <c r="J238"/>
  <c r="I238"/>
  <c r="M229"/>
  <c r="L229"/>
  <c r="K229"/>
  <c r="J229"/>
  <c r="I229"/>
  <c r="M211"/>
  <c r="L211"/>
  <c r="K211"/>
  <c r="J211"/>
  <c r="I211"/>
  <c r="M210"/>
  <c r="L210"/>
  <c r="K210"/>
  <c r="J210"/>
  <c r="I210"/>
  <c r="M209"/>
  <c r="L209"/>
  <c r="K209"/>
  <c r="J209"/>
  <c r="I209"/>
  <c r="M231"/>
  <c r="L231"/>
  <c r="K231"/>
  <c r="J231"/>
  <c r="I231"/>
  <c r="M224"/>
  <c r="L224"/>
  <c r="K224"/>
  <c r="J224"/>
  <c r="I224"/>
  <c r="M237"/>
  <c r="L237"/>
  <c r="K237"/>
  <c r="J237"/>
  <c r="I237"/>
  <c r="M236"/>
  <c r="L236"/>
  <c r="K236"/>
  <c r="J236"/>
  <c r="I236"/>
  <c r="M207"/>
  <c r="L207"/>
  <c r="K207"/>
  <c r="J207"/>
  <c r="I207"/>
  <c r="M206"/>
  <c r="L206"/>
  <c r="K206"/>
  <c r="J206"/>
  <c r="I206"/>
  <c r="M205"/>
  <c r="L205"/>
  <c r="K205"/>
  <c r="J205"/>
  <c r="I205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J190"/>
  <c r="I190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2"/>
  <c r="L182"/>
  <c r="K182"/>
  <c r="J182"/>
  <c r="I182"/>
  <c r="M181"/>
  <c r="L181"/>
  <c r="K181"/>
  <c r="J181"/>
  <c r="I181"/>
  <c r="M180"/>
  <c r="L180"/>
  <c r="K180"/>
  <c r="J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1"/>
  <c r="L171"/>
  <c r="K171"/>
  <c r="J171"/>
  <c r="I171"/>
  <c r="M170"/>
  <c r="L170"/>
  <c r="K170"/>
  <c r="J170"/>
  <c r="I170"/>
  <c r="M169"/>
  <c r="L169"/>
  <c r="K169"/>
  <c r="J169"/>
  <c r="I169"/>
  <c r="M168"/>
  <c r="L168"/>
  <c r="K168"/>
  <c r="J168"/>
  <c r="I168"/>
  <c r="M166"/>
  <c r="L166"/>
  <c r="K166"/>
  <c r="J166"/>
  <c r="I166"/>
  <c r="M167"/>
  <c r="L167"/>
  <c r="K167"/>
  <c r="J167"/>
  <c r="I167"/>
  <c r="M163"/>
  <c r="L163"/>
  <c r="K163"/>
  <c r="J163"/>
  <c r="I163"/>
  <c r="M162"/>
  <c r="L162"/>
  <c r="K162"/>
  <c r="J162"/>
  <c r="I162"/>
  <c r="M161"/>
  <c r="L161"/>
  <c r="K161"/>
  <c r="J161"/>
  <c r="I161"/>
  <c r="M160"/>
  <c r="L160"/>
  <c r="K160"/>
  <c r="J160"/>
  <c r="I160"/>
  <c r="M164"/>
  <c r="L164"/>
  <c r="K164"/>
  <c r="J164"/>
  <c r="I164"/>
  <c r="M159"/>
  <c r="L159"/>
  <c r="K159"/>
  <c r="J159"/>
  <c r="I159"/>
  <c r="M158"/>
  <c r="L158"/>
  <c r="K158"/>
  <c r="J158"/>
  <c r="I158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M147"/>
  <c r="L147"/>
  <c r="K147"/>
  <c r="J147"/>
  <c r="I147"/>
  <c r="M165"/>
  <c r="L165"/>
  <c r="K165"/>
  <c r="J165"/>
  <c r="I165"/>
  <c r="M146"/>
  <c r="L146"/>
  <c r="K146"/>
  <c r="J146"/>
  <c r="I146"/>
  <c r="M145"/>
  <c r="L145"/>
  <c r="K145"/>
  <c r="J145"/>
  <c r="I145"/>
  <c r="M144"/>
  <c r="L144"/>
  <c r="K144"/>
  <c r="J144"/>
  <c r="I144"/>
  <c r="M143"/>
  <c r="L143"/>
  <c r="K143"/>
  <c r="J143"/>
  <c r="I143"/>
  <c r="M142"/>
  <c r="L142"/>
  <c r="K142"/>
  <c r="J142"/>
  <c r="I142"/>
  <c r="M141"/>
  <c r="L141"/>
  <c r="K141"/>
  <c r="J141"/>
  <c r="I141"/>
  <c r="M139"/>
  <c r="L139"/>
  <c r="K139"/>
  <c r="J139"/>
  <c r="I139"/>
  <c r="M138"/>
  <c r="L138"/>
  <c r="K138"/>
  <c r="J138"/>
  <c r="I138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3"/>
  <c r="L123"/>
  <c r="K123"/>
  <c r="J123"/>
  <c r="I123"/>
  <c r="M122"/>
  <c r="L122"/>
  <c r="K122"/>
  <c r="J122"/>
  <c r="I122"/>
  <c r="M121"/>
  <c r="L121"/>
  <c r="K121"/>
  <c r="J121"/>
  <c r="I121"/>
  <c r="M120"/>
  <c r="L120"/>
  <c r="K120"/>
  <c r="J120"/>
  <c r="I120"/>
  <c r="M119"/>
  <c r="L119"/>
  <c r="K119"/>
  <c r="J119"/>
  <c r="I119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8"/>
  <c r="L108"/>
  <c r="K108"/>
  <c r="J108"/>
  <c r="I108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6"/>
  <c r="L6"/>
  <c r="K6"/>
  <c r="J6"/>
  <c r="I6"/>
  <c r="P5"/>
  <c r="R5" s="1"/>
  <c r="M5"/>
  <c r="K5"/>
  <c r="J5"/>
  <c r="A34" l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30"/>
  <c r="A31" s="1"/>
  <c r="A32" s="1"/>
  <c r="A33" s="1"/>
  <c r="P21"/>
  <c r="R21" s="1"/>
  <c r="P38"/>
  <c r="R38" s="1"/>
  <c r="P197"/>
  <c r="R197" s="1"/>
  <c r="P201"/>
  <c r="R201" s="1"/>
  <c r="P111"/>
  <c r="R111" s="1"/>
  <c r="P160"/>
  <c r="R160" s="1"/>
  <c r="P178"/>
  <c r="R178" s="1"/>
  <c r="P223"/>
  <c r="R223" s="1"/>
  <c r="P227"/>
  <c r="R227" s="1"/>
  <c r="P72"/>
  <c r="R72" s="1"/>
  <c r="P80"/>
  <c r="R80" s="1"/>
  <c r="P88"/>
  <c r="R88" s="1"/>
  <c r="P96"/>
  <c r="R96" s="1"/>
  <c r="P138"/>
  <c r="R138" s="1"/>
  <c r="P165"/>
  <c r="R165" s="1"/>
  <c r="P154"/>
  <c r="R154" s="1"/>
  <c r="P161"/>
  <c r="R161" s="1"/>
  <c r="P120"/>
  <c r="R120" s="1"/>
  <c r="P169"/>
  <c r="R169" s="1"/>
  <c r="P185"/>
  <c r="R185" s="1"/>
  <c r="P31"/>
  <c r="R31" s="1"/>
  <c r="P50"/>
  <c r="R50" s="1"/>
  <c r="P54"/>
  <c r="R54" s="1"/>
  <c r="P181"/>
  <c r="R181" s="1"/>
  <c r="Q188"/>
  <c r="Q196"/>
  <c r="P206"/>
  <c r="R206" s="1"/>
  <c r="P235"/>
  <c r="R235" s="1"/>
  <c r="P6"/>
  <c r="R6" s="1"/>
  <c r="P15"/>
  <c r="R15" s="1"/>
  <c r="P23"/>
  <c r="R23" s="1"/>
  <c r="P32"/>
  <c r="R32" s="1"/>
  <c r="P47"/>
  <c r="R47" s="1"/>
  <c r="Q57"/>
  <c r="P58"/>
  <c r="R58" s="1"/>
  <c r="Q65"/>
  <c r="P66"/>
  <c r="R66" s="1"/>
  <c r="P70"/>
  <c r="R70" s="1"/>
  <c r="P75"/>
  <c r="R75" s="1"/>
  <c r="P86"/>
  <c r="R86" s="1"/>
  <c r="P102"/>
  <c r="R102" s="1"/>
  <c r="P132"/>
  <c r="R132" s="1"/>
  <c r="P136"/>
  <c r="R136" s="1"/>
  <c r="P152"/>
  <c r="R152" s="1"/>
  <c r="P203"/>
  <c r="R203" s="1"/>
  <c r="P229"/>
  <c r="R229" s="1"/>
  <c r="P213"/>
  <c r="R213" s="1"/>
  <c r="P217"/>
  <c r="R217" s="1"/>
  <c r="P232"/>
  <c r="R232" s="1"/>
  <c r="P222"/>
  <c r="R222" s="1"/>
  <c r="P240"/>
  <c r="R240" s="1"/>
  <c r="P241"/>
  <c r="R241" s="1"/>
  <c r="P190"/>
  <c r="R190" s="1"/>
  <c r="Q123"/>
  <c r="P125"/>
  <c r="R125" s="1"/>
  <c r="Q131"/>
  <c r="P142"/>
  <c r="R142" s="1"/>
  <c r="P10"/>
  <c r="R10" s="1"/>
  <c r="P95"/>
  <c r="R95" s="1"/>
  <c r="P114"/>
  <c r="R114" s="1"/>
  <c r="Q41"/>
  <c r="P43"/>
  <c r="R43" s="1"/>
  <c r="Q105"/>
  <c r="P107"/>
  <c r="R107" s="1"/>
  <c r="Q172"/>
  <c r="P14"/>
  <c r="R14" s="1"/>
  <c r="Q24"/>
  <c r="P26"/>
  <c r="R26" s="1"/>
  <c r="Q33"/>
  <c r="P34"/>
  <c r="R34" s="1"/>
  <c r="P56"/>
  <c r="R56" s="1"/>
  <c r="P64"/>
  <c r="R64" s="1"/>
  <c r="P79"/>
  <c r="R79" s="1"/>
  <c r="Q89"/>
  <c r="P91"/>
  <c r="R91" s="1"/>
  <c r="Q97"/>
  <c r="P98"/>
  <c r="R98" s="1"/>
  <c r="P122"/>
  <c r="R122" s="1"/>
  <c r="P130"/>
  <c r="R130" s="1"/>
  <c r="P146"/>
  <c r="R146" s="1"/>
  <c r="Q155"/>
  <c r="P157"/>
  <c r="R157" s="1"/>
  <c r="Q162"/>
  <c r="P163"/>
  <c r="R163" s="1"/>
  <c r="P187"/>
  <c r="R187" s="1"/>
  <c r="P195"/>
  <c r="R195" s="1"/>
  <c r="Q237"/>
  <c r="P224"/>
  <c r="R224" s="1"/>
  <c r="Q210"/>
  <c r="P211"/>
  <c r="R211" s="1"/>
  <c r="P216"/>
  <c r="R216" s="1"/>
  <c r="P220"/>
  <c r="R220" s="1"/>
  <c r="Q49"/>
  <c r="Q113"/>
  <c r="P174"/>
  <c r="R174" s="1"/>
  <c r="Q180"/>
  <c r="Q8"/>
  <c r="Q16"/>
  <c r="P17"/>
  <c r="R17" s="1"/>
  <c r="P40"/>
  <c r="R40" s="1"/>
  <c r="P48"/>
  <c r="R48" s="1"/>
  <c r="P63"/>
  <c r="R63" s="1"/>
  <c r="Q73"/>
  <c r="Q81"/>
  <c r="P82"/>
  <c r="R82" s="1"/>
  <c r="P104"/>
  <c r="R104" s="1"/>
  <c r="P112"/>
  <c r="R112" s="1"/>
  <c r="P129"/>
  <c r="R129" s="1"/>
  <c r="Q139"/>
  <c r="Q147"/>
  <c r="P148"/>
  <c r="R148" s="1"/>
  <c r="P171"/>
  <c r="R171" s="1"/>
  <c r="P179"/>
  <c r="R179" s="1"/>
  <c r="P194"/>
  <c r="R194" s="1"/>
  <c r="Q74"/>
  <c r="Q90"/>
  <c r="Q106"/>
  <c r="Q124"/>
  <c r="Q141"/>
  <c r="Q156"/>
  <c r="Q173"/>
  <c r="Q189"/>
  <c r="Q9"/>
  <c r="Q25"/>
  <c r="Q42"/>
  <c r="Q12"/>
  <c r="P13"/>
  <c r="R13" s="1"/>
  <c r="P19"/>
  <c r="R19" s="1"/>
  <c r="Q21"/>
  <c r="P22"/>
  <c r="R22" s="1"/>
  <c r="Q28"/>
  <c r="P29"/>
  <c r="R29" s="1"/>
  <c r="P36"/>
  <c r="R36" s="1"/>
  <c r="Q38"/>
  <c r="P39"/>
  <c r="R39" s="1"/>
  <c r="Q45"/>
  <c r="P46"/>
  <c r="R46" s="1"/>
  <c r="P52"/>
  <c r="R52" s="1"/>
  <c r="Q54"/>
  <c r="P55"/>
  <c r="R55" s="1"/>
  <c r="Q61"/>
  <c r="P62"/>
  <c r="R62" s="1"/>
  <c r="P68"/>
  <c r="R68" s="1"/>
  <c r="Q70"/>
  <c r="P71"/>
  <c r="R71" s="1"/>
  <c r="Q77"/>
  <c r="P78"/>
  <c r="R78" s="1"/>
  <c r="P84"/>
  <c r="R84" s="1"/>
  <c r="Q86"/>
  <c r="P87"/>
  <c r="R87" s="1"/>
  <c r="Q93"/>
  <c r="P94"/>
  <c r="R94" s="1"/>
  <c r="P100"/>
  <c r="R100" s="1"/>
  <c r="Q102"/>
  <c r="P103"/>
  <c r="R103" s="1"/>
  <c r="Q109"/>
  <c r="P110"/>
  <c r="R110" s="1"/>
  <c r="P116"/>
  <c r="R116" s="1"/>
  <c r="Q120"/>
  <c r="P121"/>
  <c r="R121" s="1"/>
  <c r="Q127"/>
  <c r="P128"/>
  <c r="R128" s="1"/>
  <c r="P134"/>
  <c r="R134" s="1"/>
  <c r="Q136"/>
  <c r="P137"/>
  <c r="R137" s="1"/>
  <c r="Q144"/>
  <c r="P145"/>
  <c r="R145" s="1"/>
  <c r="P150"/>
  <c r="R150" s="1"/>
  <c r="Q152"/>
  <c r="P153"/>
  <c r="R153" s="1"/>
  <c r="Q159"/>
  <c r="P164"/>
  <c r="R164" s="1"/>
  <c r="P166"/>
  <c r="R166" s="1"/>
  <c r="Q169"/>
  <c r="P170"/>
  <c r="R170" s="1"/>
  <c r="Q176"/>
  <c r="P177"/>
  <c r="R177" s="1"/>
  <c r="P183"/>
  <c r="R183" s="1"/>
  <c r="Q185"/>
  <c r="P186"/>
  <c r="R186" s="1"/>
  <c r="Q192"/>
  <c r="P193"/>
  <c r="R193" s="1"/>
  <c r="P199"/>
  <c r="R199" s="1"/>
  <c r="Q201"/>
  <c r="P202"/>
  <c r="R202" s="1"/>
  <c r="Q205"/>
  <c r="Q221"/>
  <c r="Q226"/>
  <c r="Q219"/>
  <c r="Q234"/>
  <c r="P9"/>
  <c r="R9" s="1"/>
  <c r="P18"/>
  <c r="R18" s="1"/>
  <c r="Q20"/>
  <c r="P25"/>
  <c r="R25" s="1"/>
  <c r="P35"/>
  <c r="R35" s="1"/>
  <c r="Q37"/>
  <c r="P42"/>
  <c r="R42" s="1"/>
  <c r="P51"/>
  <c r="R51" s="1"/>
  <c r="Q53"/>
  <c r="P67"/>
  <c r="R67" s="1"/>
  <c r="Q69"/>
  <c r="P74"/>
  <c r="R74" s="1"/>
  <c r="P83"/>
  <c r="R83" s="1"/>
  <c r="Q85"/>
  <c r="P90"/>
  <c r="R90" s="1"/>
  <c r="P99"/>
  <c r="R99" s="1"/>
  <c r="Q101"/>
  <c r="P106"/>
  <c r="R106" s="1"/>
  <c r="P115"/>
  <c r="R115" s="1"/>
  <c r="Q119"/>
  <c r="P124"/>
  <c r="R124" s="1"/>
  <c r="P133"/>
  <c r="R133" s="1"/>
  <c r="Q135"/>
  <c r="P141"/>
  <c r="R141" s="1"/>
  <c r="P149"/>
  <c r="R149" s="1"/>
  <c r="Q151"/>
  <c r="P156"/>
  <c r="R156" s="1"/>
  <c r="P167"/>
  <c r="R167" s="1"/>
  <c r="Q168"/>
  <c r="P173"/>
  <c r="R173" s="1"/>
  <c r="P182"/>
  <c r="R182" s="1"/>
  <c r="Q184"/>
  <c r="P189"/>
  <c r="R189" s="1"/>
  <c r="P198"/>
  <c r="R198" s="1"/>
  <c r="Q200"/>
  <c r="P207"/>
  <c r="R207" s="1"/>
  <c r="P231"/>
  <c r="R231" s="1"/>
  <c r="Q239"/>
  <c r="P212"/>
  <c r="R212" s="1"/>
  <c r="Q215"/>
  <c r="P208"/>
  <c r="R208" s="1"/>
  <c r="P242"/>
  <c r="R242" s="1"/>
  <c r="Q203"/>
  <c r="Q204"/>
  <c r="P205"/>
  <c r="R205" s="1"/>
  <c r="Q206"/>
  <c r="Q231"/>
  <c r="Q209"/>
  <c r="P210"/>
  <c r="R210" s="1"/>
  <c r="Q211"/>
  <c r="Q213"/>
  <c r="Q214"/>
  <c r="P215"/>
  <c r="R215" s="1"/>
  <c r="Q216"/>
  <c r="Q232"/>
  <c r="Q233"/>
  <c r="P234"/>
  <c r="R234" s="1"/>
  <c r="Q235"/>
  <c r="Q240"/>
  <c r="Q225"/>
  <c r="P226"/>
  <c r="R226" s="1"/>
  <c r="Q227"/>
  <c r="Q242"/>
  <c r="Q5"/>
  <c r="Q13"/>
  <c r="Q29"/>
  <c r="Q46"/>
  <c r="Q62"/>
  <c r="Q78"/>
  <c r="Q94"/>
  <c r="Q110"/>
  <c r="Q128"/>
  <c r="Q145"/>
  <c r="Q164"/>
  <c r="Q177"/>
  <c r="Q193"/>
  <c r="O220"/>
  <c r="P11"/>
  <c r="R11" s="1"/>
  <c r="Q17"/>
  <c r="P27"/>
  <c r="R27" s="1"/>
  <c r="Q34"/>
  <c r="P44"/>
  <c r="R44" s="1"/>
  <c r="Q50"/>
  <c r="P59"/>
  <c r="R59" s="1"/>
  <c r="Q66"/>
  <c r="P76"/>
  <c r="R76" s="1"/>
  <c r="Q82"/>
  <c r="P92"/>
  <c r="R92" s="1"/>
  <c r="Q98"/>
  <c r="P108"/>
  <c r="R108" s="1"/>
  <c r="Q114"/>
  <c r="P126"/>
  <c r="R126" s="1"/>
  <c r="Q132"/>
  <c r="P143"/>
  <c r="R143" s="1"/>
  <c r="Q148"/>
  <c r="P158"/>
  <c r="R158" s="1"/>
  <c r="Q163"/>
  <c r="P175"/>
  <c r="R175" s="1"/>
  <c r="Q181"/>
  <c r="P191"/>
  <c r="R191" s="1"/>
  <c r="Q197"/>
  <c r="Q207"/>
  <c r="Q236"/>
  <c r="P237"/>
  <c r="R237" s="1"/>
  <c r="Q224"/>
  <c r="Q229"/>
  <c r="Q238"/>
  <c r="P239"/>
  <c r="R239" s="1"/>
  <c r="Q212"/>
  <c r="Q217"/>
  <c r="Q218"/>
  <c r="P219"/>
  <c r="R219" s="1"/>
  <c r="Q220"/>
  <c r="Q222"/>
  <c r="Q230"/>
  <c r="P221"/>
  <c r="R221" s="1"/>
  <c r="Q223"/>
  <c r="Q208"/>
  <c r="Q228"/>
  <c r="Q241"/>
  <c r="O8"/>
  <c r="P8"/>
  <c r="R8" s="1"/>
  <c r="O16"/>
  <c r="P16"/>
  <c r="R16" s="1"/>
  <c r="O24"/>
  <c r="P24"/>
  <c r="R24" s="1"/>
  <c r="O28"/>
  <c r="P28"/>
  <c r="R28" s="1"/>
  <c r="O33"/>
  <c r="P33"/>
  <c r="R33" s="1"/>
  <c r="O41"/>
  <c r="P41"/>
  <c r="R41" s="1"/>
  <c r="O45"/>
  <c r="P45"/>
  <c r="R45" s="1"/>
  <c r="O49"/>
  <c r="P49"/>
  <c r="R49" s="1"/>
  <c r="O53"/>
  <c r="P53"/>
  <c r="R53" s="1"/>
  <c r="O69"/>
  <c r="P69"/>
  <c r="R69" s="1"/>
  <c r="O73"/>
  <c r="P73"/>
  <c r="R73" s="1"/>
  <c r="O85"/>
  <c r="P85"/>
  <c r="R85" s="1"/>
  <c r="O89"/>
  <c r="P89"/>
  <c r="R89" s="1"/>
  <c r="O97"/>
  <c r="P97"/>
  <c r="R97" s="1"/>
  <c r="O101"/>
  <c r="P101"/>
  <c r="R101" s="1"/>
  <c r="O105"/>
  <c r="P105"/>
  <c r="R105" s="1"/>
  <c r="O109"/>
  <c r="P109"/>
  <c r="R109" s="1"/>
  <c r="O127"/>
  <c r="P127"/>
  <c r="R127" s="1"/>
  <c r="O135"/>
  <c r="P135"/>
  <c r="R135" s="1"/>
  <c r="O168"/>
  <c r="P168"/>
  <c r="R168" s="1"/>
  <c r="O180"/>
  <c r="P180"/>
  <c r="R180" s="1"/>
  <c r="O9"/>
  <c r="Q10"/>
  <c r="O10"/>
  <c r="O13"/>
  <c r="Q14"/>
  <c r="O14"/>
  <c r="O17"/>
  <c r="Q18"/>
  <c r="O18"/>
  <c r="O21"/>
  <c r="Q22"/>
  <c r="O22"/>
  <c r="O25"/>
  <c r="Q26"/>
  <c r="O26"/>
  <c r="O29"/>
  <c r="Q31"/>
  <c r="O31"/>
  <c r="O34"/>
  <c r="Q35"/>
  <c r="O35"/>
  <c r="O38"/>
  <c r="Q39"/>
  <c r="O39"/>
  <c r="O42"/>
  <c r="Q43"/>
  <c r="O43"/>
  <c r="O46"/>
  <c r="Q47"/>
  <c r="O47"/>
  <c r="O50"/>
  <c r="Q51"/>
  <c r="O51"/>
  <c r="O54"/>
  <c r="Q55"/>
  <c r="O55"/>
  <c r="Q58"/>
  <c r="O58"/>
  <c r="O62"/>
  <c r="Q63"/>
  <c r="O63"/>
  <c r="O66"/>
  <c r="Q67"/>
  <c r="O67"/>
  <c r="O70"/>
  <c r="Q71"/>
  <c r="O71"/>
  <c r="O74"/>
  <c r="Q75"/>
  <c r="O75"/>
  <c r="O78"/>
  <c r="Q79"/>
  <c r="O79"/>
  <c r="O82"/>
  <c r="Q83"/>
  <c r="O83"/>
  <c r="O86"/>
  <c r="Q87"/>
  <c r="O87"/>
  <c r="O90"/>
  <c r="Q91"/>
  <c r="O91"/>
  <c r="O94"/>
  <c r="Q95"/>
  <c r="O95"/>
  <c r="O98"/>
  <c r="Q99"/>
  <c r="O99"/>
  <c r="O102"/>
  <c r="Q103"/>
  <c r="O103"/>
  <c r="O106"/>
  <c r="Q107"/>
  <c r="O107"/>
  <c r="O110"/>
  <c r="Q111"/>
  <c r="O111"/>
  <c r="O114"/>
  <c r="Q115"/>
  <c r="O115"/>
  <c r="O120"/>
  <c r="Q121"/>
  <c r="O121"/>
  <c r="O124"/>
  <c r="Q125"/>
  <c r="O125"/>
  <c r="O128"/>
  <c r="Q129"/>
  <c r="O129"/>
  <c r="O132"/>
  <c r="Q133"/>
  <c r="O133"/>
  <c r="O136"/>
  <c r="Q137"/>
  <c r="O137"/>
  <c r="O141"/>
  <c r="Q142"/>
  <c r="O142"/>
  <c r="O145"/>
  <c r="Q146"/>
  <c r="O146"/>
  <c r="O148"/>
  <c r="Q149"/>
  <c r="O149"/>
  <c r="O152"/>
  <c r="Q153"/>
  <c r="O153"/>
  <c r="O156"/>
  <c r="Q157"/>
  <c r="O157"/>
  <c r="O164"/>
  <c r="Q160"/>
  <c r="O160"/>
  <c r="O163"/>
  <c r="Q167"/>
  <c r="O167"/>
  <c r="O169"/>
  <c r="Q170"/>
  <c r="O170"/>
  <c r="O173"/>
  <c r="Q174"/>
  <c r="O174"/>
  <c r="O177"/>
  <c r="Q178"/>
  <c r="O178"/>
  <c r="O181"/>
  <c r="Q182"/>
  <c r="O182"/>
  <c r="O185"/>
  <c r="Q186"/>
  <c r="O186"/>
  <c r="O189"/>
  <c r="Q190"/>
  <c r="O190"/>
  <c r="O193"/>
  <c r="Q194"/>
  <c r="O194"/>
  <c r="O197"/>
  <c r="Q198"/>
  <c r="O198"/>
  <c r="O201"/>
  <c r="Q202"/>
  <c r="O202"/>
  <c r="O207"/>
  <c r="O231"/>
  <c r="O229"/>
  <c r="O213"/>
  <c r="O217"/>
  <c r="O232"/>
  <c r="O222"/>
  <c r="O240"/>
  <c r="O208"/>
  <c r="O242"/>
  <c r="O12"/>
  <c r="P12"/>
  <c r="R12" s="1"/>
  <c r="O20"/>
  <c r="P20"/>
  <c r="R20" s="1"/>
  <c r="O37"/>
  <c r="P37"/>
  <c r="R37" s="1"/>
  <c r="O57"/>
  <c r="P57"/>
  <c r="R57" s="1"/>
  <c r="O61"/>
  <c r="P61"/>
  <c r="R61" s="1"/>
  <c r="O65"/>
  <c r="P65"/>
  <c r="R65" s="1"/>
  <c r="O77"/>
  <c r="P77"/>
  <c r="R77" s="1"/>
  <c r="O81"/>
  <c r="P81"/>
  <c r="R81" s="1"/>
  <c r="O93"/>
  <c r="P93"/>
  <c r="R93" s="1"/>
  <c r="O113"/>
  <c r="P113"/>
  <c r="R113" s="1"/>
  <c r="O119"/>
  <c r="P119"/>
  <c r="R119" s="1"/>
  <c r="O123"/>
  <c r="P123"/>
  <c r="R123" s="1"/>
  <c r="O131"/>
  <c r="P131"/>
  <c r="R131" s="1"/>
  <c r="O139"/>
  <c r="P139"/>
  <c r="R139" s="1"/>
  <c r="O144"/>
  <c r="P144"/>
  <c r="R144" s="1"/>
  <c r="O147"/>
  <c r="P147"/>
  <c r="R147" s="1"/>
  <c r="O151"/>
  <c r="P151"/>
  <c r="R151" s="1"/>
  <c r="O155"/>
  <c r="P155"/>
  <c r="R155" s="1"/>
  <c r="O159"/>
  <c r="P159"/>
  <c r="R159" s="1"/>
  <c r="O162"/>
  <c r="P162"/>
  <c r="R162" s="1"/>
  <c r="O172"/>
  <c r="P172"/>
  <c r="R172" s="1"/>
  <c r="O176"/>
  <c r="P176"/>
  <c r="R176" s="1"/>
  <c r="O184"/>
  <c r="P184"/>
  <c r="R184" s="1"/>
  <c r="O188"/>
  <c r="P188"/>
  <c r="R188" s="1"/>
  <c r="O192"/>
  <c r="P192"/>
  <c r="R192" s="1"/>
  <c r="O196"/>
  <c r="P196"/>
  <c r="R196" s="1"/>
  <c r="O200"/>
  <c r="P200"/>
  <c r="R200" s="1"/>
  <c r="O204"/>
  <c r="P204"/>
  <c r="R204" s="1"/>
  <c r="O236"/>
  <c r="P236"/>
  <c r="R236" s="1"/>
  <c r="O209"/>
  <c r="P209"/>
  <c r="R209" s="1"/>
  <c r="O238"/>
  <c r="P238"/>
  <c r="R238" s="1"/>
  <c r="O214"/>
  <c r="P214"/>
  <c r="R214" s="1"/>
  <c r="O218"/>
  <c r="P218"/>
  <c r="R218" s="1"/>
  <c r="O233"/>
  <c r="P233"/>
  <c r="R233" s="1"/>
  <c r="O230"/>
  <c r="P230"/>
  <c r="R230" s="1"/>
  <c r="O225"/>
  <c r="P225"/>
  <c r="R225" s="1"/>
  <c r="O228"/>
  <c r="P228"/>
  <c r="R228" s="1"/>
  <c r="O5"/>
  <c r="Q6"/>
  <c r="O6"/>
  <c r="Q11"/>
  <c r="O11"/>
  <c r="Q15"/>
  <c r="O15"/>
  <c r="Q19"/>
  <c r="O19"/>
  <c r="Q23"/>
  <c r="O23"/>
  <c r="Q27"/>
  <c r="O27"/>
  <c r="Q32"/>
  <c r="O32"/>
  <c r="Q36"/>
  <c r="O36"/>
  <c r="Q40"/>
  <c r="O40"/>
  <c r="Q44"/>
  <c r="O44"/>
  <c r="Q48"/>
  <c r="O48"/>
  <c r="Q52"/>
  <c r="O52"/>
  <c r="Q56"/>
  <c r="O56"/>
  <c r="Q59"/>
  <c r="O59"/>
  <c r="Q64"/>
  <c r="O64"/>
  <c r="Q68"/>
  <c r="O68"/>
  <c r="Q72"/>
  <c r="O72"/>
  <c r="Q76"/>
  <c r="O76"/>
  <c r="Q80"/>
  <c r="O80"/>
  <c r="Q84"/>
  <c r="O84"/>
  <c r="Q88"/>
  <c r="O88"/>
  <c r="Q92"/>
  <c r="O92"/>
  <c r="Q96"/>
  <c r="O96"/>
  <c r="Q100"/>
  <c r="O100"/>
  <c r="Q104"/>
  <c r="O104"/>
  <c r="Q108"/>
  <c r="O108"/>
  <c r="Q112"/>
  <c r="O112"/>
  <c r="Q116"/>
  <c r="O116"/>
  <c r="Q122"/>
  <c r="O122"/>
  <c r="Q126"/>
  <c r="O126"/>
  <c r="Q130"/>
  <c r="O130"/>
  <c r="Q134"/>
  <c r="O134"/>
  <c r="Q138"/>
  <c r="O138"/>
  <c r="Q143"/>
  <c r="O143"/>
  <c r="Q165"/>
  <c r="O165"/>
  <c r="Q150"/>
  <c r="O150"/>
  <c r="Q154"/>
  <c r="O154"/>
  <c r="Q158"/>
  <c r="O158"/>
  <c r="Q161"/>
  <c r="O161"/>
  <c r="Q166"/>
  <c r="O166"/>
  <c r="Q171"/>
  <c r="O171"/>
  <c r="Q175"/>
  <c r="O175"/>
  <c r="Q179"/>
  <c r="O179"/>
  <c r="Q183"/>
  <c r="O183"/>
  <c r="Q187"/>
  <c r="O187"/>
  <c r="Q191"/>
  <c r="O191"/>
  <c r="Q195"/>
  <c r="O195"/>
  <c r="Q199"/>
  <c r="O199"/>
  <c r="O203"/>
  <c r="O205"/>
  <c r="O237"/>
  <c r="O210"/>
  <c r="O239"/>
  <c r="O215"/>
  <c r="O219"/>
  <c r="O234"/>
  <c r="O221"/>
  <c r="O226"/>
  <c r="O206"/>
  <c r="O235"/>
  <c r="O223"/>
  <c r="O227"/>
  <c r="O224"/>
  <c r="O211"/>
  <c r="O212"/>
  <c r="O216"/>
  <c r="O241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G243" i="4" l="1"/>
  <c r="H243"/>
  <c r="N243"/>
  <c r="K243" l="1"/>
  <c r="I243"/>
  <c r="M243"/>
  <c r="J243"/>
  <c r="L243"/>
  <c r="P243" l="1"/>
  <c r="Q243"/>
  <c r="O243"/>
  <c r="R243" l="1"/>
</calcChain>
</file>

<file path=xl/sharedStrings.xml><?xml version="1.0" encoding="utf-8"?>
<sst xmlns="http://schemas.openxmlformats.org/spreadsheetml/2006/main" count="1926" uniqueCount="423">
  <si>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</si>
  <si>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</si>
  <si>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</si>
  <si>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</si>
  <si>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</si>
  <si>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</si>
  <si>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</si>
  <si>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</si>
  <si>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</si>
  <si>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</si>
  <si>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</si>
  <si>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</si>
  <si>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</si>
  <si>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</si>
  <si>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</si>
  <si>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</si>
  <si>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</si>
  <si>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</si>
  <si>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</si>
  <si>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</si>
  <si>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</si>
  <si>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</si>
  <si>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</si>
  <si>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</si>
  <si>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</si>
  <si>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</si>
  <si>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</si>
  <si>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</si>
  <si>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</si>
  <si>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</si>
  <si>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</si>
  <si>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</si>
  <si>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</si>
  <si>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</si>
  <si>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</si>
  <si>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</si>
  <si>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</si>
  <si>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</si>
  <si>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</si>
  <si>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</si>
  <si>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</si>
  <si>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</si>
  <si>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</si>
  <si>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</si>
  <si>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</si>
  <si>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</si>
  <si>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</si>
  <si>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</si>
  <si>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</si>
  <si>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</si>
  <si>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</si>
  <si>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</si>
  <si>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</si>
  <si>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</si>
  <si>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</si>
  <si>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</si>
  <si>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</si>
  <si>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</si>
  <si>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</si>
  <si>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</si>
  <si>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</si>
  <si>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</si>
  <si>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</si>
  <si>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</si>
  <si>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</si>
  <si>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</si>
  <si>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</si>
  <si>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</si>
  <si>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</si>
  <si>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</si>
  <si>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</si>
  <si>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</si>
  <si>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</si>
  <si>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</si>
  <si>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</si>
  <si>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</si>
  <si>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</si>
  <si>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</si>
  <si>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</si>
  <si>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</si>
  <si>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</si>
  <si>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</si>
  <si>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</si>
  <si>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</si>
  <si>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</si>
  <si>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</si>
  <si>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</si>
  <si>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</si>
  <si>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</si>
  <si>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</si>
  <si>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</si>
  <si>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</si>
  <si>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</si>
  <si>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</si>
  <si>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</si>
  <si>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</si>
  <si>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</si>
  <si>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</si>
  <si>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</si>
  <si>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</si>
  <si>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</si>
  <si>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</si>
  <si>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</si>
  <si>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</si>
  <si>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</si>
  <si>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</si>
  <si>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</si>
  <si>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</si>
  <si>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</si>
  <si>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</si>
  <si>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</si>
  <si>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</si>
  <si>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</si>
  <si>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</si>
  <si>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</si>
  <si>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</si>
  <si>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</si>
  <si>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</si>
  <si>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</si>
  <si>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</si>
  <si>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</si>
  <si>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</si>
  <si>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</si>
  <si>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</si>
  <si>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</si>
  <si>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</si>
  <si>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</si>
  <si>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</si>
  <si>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</si>
  <si>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</si>
  <si>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</si>
  <si>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</si>
  <si>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</si>
  <si>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</si>
  <si>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</si>
  <si>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</si>
  <si>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</si>
  <si>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</si>
  <si>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</si>
  <si>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</si>
  <si>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</si>
  <si>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</si>
  <si>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</si>
  <si>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</si>
  <si>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</si>
  <si>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</si>
  <si>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</si>
  <si>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</si>
  <si>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</si>
  <si>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</si>
  <si>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</si>
  <si>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</si>
  <si>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</si>
  <si>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</si>
  <si>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</si>
  <si>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</si>
  <si>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</si>
  <si>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</si>
  <si>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</si>
  <si>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</si>
  <si>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</si>
  <si>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</si>
  <si>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</si>
  <si>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</si>
  <si>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</si>
  <si>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</si>
  <si>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</si>
  <si>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</si>
  <si>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</si>
  <si>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</si>
  <si>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</si>
  <si>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</si>
  <si>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</si>
  <si>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</si>
  <si>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</si>
  <si>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</si>
  <si>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</si>
  <si>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</si>
  <si>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</si>
  <si>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</si>
  <si>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</si>
  <si>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</si>
  <si>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</si>
  <si>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</si>
  <si>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</si>
  <si>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</si>
  <si>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</si>
  <si>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</si>
  <si>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</si>
  <si>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</si>
  <si>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</si>
  <si>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</si>
  <si>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</si>
  <si>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</si>
  <si>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</si>
  <si>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</si>
  <si>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</si>
  <si>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</si>
  <si>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</si>
  <si>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</si>
  <si>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</si>
  <si>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</si>
  <si>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</si>
  <si>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</si>
  <si>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</si>
  <si>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</si>
  <si>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</si>
  <si>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</si>
  <si>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</si>
  <si>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</si>
  <si>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</si>
  <si>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</si>
  <si>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</si>
  <si>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</si>
  <si>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</si>
  <si>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</si>
  <si>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</si>
  <si>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</si>
  <si>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</si>
  <si>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</si>
  <si>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</si>
  <si>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</si>
  <si>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</si>
  <si>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</si>
  <si>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</si>
  <si>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</si>
  <si>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</si>
  <si>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</si>
  <si>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</si>
  <si>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</si>
  <si>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</si>
  <si>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</si>
  <si>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</si>
  <si>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</si>
  <si>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</si>
  <si>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</si>
  <si>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</si>
  <si>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</si>
  <si>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</si>
  <si>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</si>
  <si>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</si>
  <si>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</si>
  <si>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</si>
  <si>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</si>
  <si>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</si>
  <si>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</si>
  <si>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</si>
  <si>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</si>
  <si>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</si>
  <si>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</si>
  <si>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</si>
  <si>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</si>
  <si>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</si>
  <si>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</si>
  <si>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</si>
  <si>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</si>
  <si>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</si>
  <si>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</si>
  <si>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</si>
  <si>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</si>
  <si>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</si>
  <si>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</si>
  <si>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</si>
  <si>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</si>
  <si>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</si>
  <si>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</si>
  <si>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</si>
  <si>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</si>
  <si>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</si>
  <si>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</si>
  <si>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</si>
  <si>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</si>
  <si>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</si>
  <si>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</si>
  <si>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</si>
  <si>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</si>
  <si>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</si>
  <si>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</si>
  <si>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</si>
  <si>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</si>
  <si>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</si>
  <si>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</si>
  <si>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</si>
  <si>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</si>
  <si>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</si>
  <si>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</si>
  <si>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</si>
  <si>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</si>
  <si>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</si>
  <si>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</si>
  <si>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</si>
  <si>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</si>
  <si>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</si>
  <si>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</si>
  <si>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</si>
  <si>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</si>
  <si>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</si>
  <si>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</si>
  <si>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</si>
  <si>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</si>
  <si>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</si>
  <si>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</si>
  <si>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</si>
  <si>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</si>
  <si>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</si>
  <si>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</si>
  <si>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</si>
  <si>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</si>
  <si>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</si>
  <si>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</si>
  <si>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</si>
  <si>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</si>
  <si>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</si>
  <si>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</si>
  <si>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</si>
  <si>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</si>
  <si>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</si>
  <si>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</si>
  <si>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</si>
  <si>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</si>
  <si>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</si>
  <si>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</si>
  <si>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</si>
  <si>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</si>
  <si>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</si>
  <si>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</si>
  <si>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</si>
  <si>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</si>
  <si>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</si>
  <si>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</si>
  <si>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</si>
  <si>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</si>
  <si>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</si>
  <si>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</si>
  <si>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</si>
  <si>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</si>
  <si>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</si>
  <si>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</si>
  <si>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</si>
  <si>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</si>
  <si>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</si>
  <si>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</si>
  <si>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</si>
  <si>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</si>
  <si>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</si>
  <si>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</si>
  <si>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</si>
  <si>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</si>
  <si>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</si>
  <si>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</si>
  <si>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</si>
  <si>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</si>
  <si>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</si>
  <si>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</si>
  <si>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</si>
  <si>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</si>
  <si>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</si>
  <si>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</si>
  <si>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</si>
  <si>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</si>
  <si>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</si>
  <si>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</si>
  <si>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</si>
  <si>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</si>
  <si>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</si>
  <si>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</si>
  <si>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</si>
  <si>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</si>
  <si>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</si>
  <si>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</si>
  <si>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</si>
  <si>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</si>
  <si>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</si>
  <si>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</si>
  <si>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</si>
  <si>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</si>
  <si>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</si>
  <si>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</si>
  <si>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</si>
  <si>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</si>
  <si>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</si>
  <si>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</si>
  <si>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</si>
  <si>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</si>
  <si>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</si>
  <si>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</si>
  <si>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</si>
  <si>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</si>
  <si>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</si>
  <si>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</si>
  <si>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</si>
  <si>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</si>
  <si>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</si>
  <si>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</si>
  <si>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</si>
  <si>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</si>
  <si>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</si>
  <si>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</si>
  <si>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</si>
  <si>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</si>
  <si>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</si>
  <si>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</si>
  <si>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</si>
  <si>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</si>
  <si>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</si>
  <si>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</si>
  <si>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</si>
  <si>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</si>
  <si>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</si>
  <si>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</si>
  <si>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</si>
  <si>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</si>
  <si>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</si>
  <si>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</si>
  <si>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</si>
  <si>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</si>
  <si>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</si>
  <si>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</si>
  <si>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</si>
  <si>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</si>
  <si>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</si>
  <si>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</si>
  <si>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 xml:space="preserve">DIRECCION GENERAL DEL CATASTRO NACIONAL
Compensacion al Personal de Empleados Fijos de la Sede Central
correspondiente al mes de Diciembre 2021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</si>
</sst>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249</xdr:row>
      <xdr:rowOff>176893</xdr:rowOff>
    </xdr:from>
    <xdr:to>
      <xdr:col>15</xdr:col>
      <xdr:colOff>1772672</xdr:colOff>
      <xdr:row>264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6"/>
  <sheetViews>
    <sheetView tabSelected="1" zoomScale="60" zoomScaleNormal="60" zoomScaleSheetLayoutView="10" zoomScalePageLayoutView="25" workbookViewId="0">
      <selection activeCell="D1" sqref="D1:Q1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31"/>
      <c r="B1" s="131"/>
      <c r="C1" s="131"/>
      <c r="D1" s="132" t="s">
        <v>422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44461.14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55329.17</v>
      </c>
      <c r="Q5" s="46">
        <f>+J5+K5+M5</f>
        <v>35931.5</v>
      </c>
      <c r="R5" s="46">
        <f>+F5-P5</f>
        <v>179670.83000000002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1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2" si="1">+F8*2.87%</f>
        <v>3444</v>
      </c>
      <c r="J8" s="46">
        <f t="shared" ref="J8:J72" si="2">+F8*7.1%</f>
        <v>8520</v>
      </c>
      <c r="K8" s="44">
        <f t="shared" ref="K8:K72" si="3">F8*1.1%</f>
        <v>1320.0000000000002</v>
      </c>
      <c r="L8" s="46">
        <f t="shared" ref="L8:L72" si="4">+F8*3.04%</f>
        <v>3648</v>
      </c>
      <c r="M8" s="46">
        <f t="shared" ref="M8:M72" si="5">+F8*7.09%</f>
        <v>8508</v>
      </c>
      <c r="N8" s="45"/>
      <c r="O8" s="46">
        <f t="shared" ref="O8:O72" si="6">SUM(I8:N8)</f>
        <v>25440</v>
      </c>
      <c r="P8" s="46">
        <f t="shared" ref="P8:P72" si="7">+G8+H8+I8+L8+N8</f>
        <v>23926.87</v>
      </c>
      <c r="Q8" s="46">
        <f t="shared" ref="Q8:Q72" si="8">+J8+K8+M8</f>
        <v>18348</v>
      </c>
      <c r="R8" s="46">
        <f t="shared" ref="R8:R72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/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2300.3500000000004</v>
      </c>
      <c r="Q9" s="46">
        <f t="shared" si="8"/>
        <v>5886.65</v>
      </c>
      <c r="R9" s="46">
        <f t="shared" si="9"/>
        <v>36199.65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28.43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1350.12</v>
      </c>
      <c r="O11" s="46">
        <f t="shared" si="6"/>
        <v>9512.119999999999</v>
      </c>
      <c r="P11" s="46">
        <f t="shared" si="7"/>
        <v>3678.9</v>
      </c>
      <c r="Q11" s="46">
        <f t="shared" si="8"/>
        <v>5886.65</v>
      </c>
      <c r="R11" s="46">
        <f t="shared" si="9"/>
        <v>34821.1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381.27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1350.12</v>
      </c>
      <c r="O15" s="46">
        <f t="shared" si="6"/>
        <v>10042.119999999999</v>
      </c>
      <c r="P15" s="46">
        <f t="shared" si="7"/>
        <v>4179.49</v>
      </c>
      <c r="Q15" s="46">
        <f t="shared" si="8"/>
        <v>6268.9</v>
      </c>
      <c r="R15" s="46">
        <f t="shared" si="9"/>
        <v>36820.51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>
        <v>1350.12</v>
      </c>
      <c r="O16" s="46">
        <f t="shared" si="6"/>
        <v>7471.62</v>
      </c>
      <c r="P16" s="46">
        <f t="shared" si="7"/>
        <v>3081.6324999999997</v>
      </c>
      <c r="Q16" s="46">
        <f t="shared" si="8"/>
        <v>4414.9875000000002</v>
      </c>
      <c r="R16" s="46">
        <f t="shared" si="9"/>
        <v>25793.3675</v>
      </c>
      <c r="S16" s="47">
        <v>111</v>
      </c>
    </row>
    <row r="17" spans="1:20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240.13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>
        <v>1350.12</v>
      </c>
      <c r="O17" s="46">
        <f t="shared" si="6"/>
        <v>9830.119999999999</v>
      </c>
      <c r="P17" s="46">
        <f t="shared" si="7"/>
        <v>3979.25</v>
      </c>
      <c r="Q17" s="46">
        <f t="shared" si="8"/>
        <v>6116</v>
      </c>
      <c r="R17" s="46">
        <f t="shared" si="9"/>
        <v>36020.75</v>
      </c>
      <c r="S17" s="47">
        <v>111</v>
      </c>
    </row>
    <row r="18" spans="1:20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20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20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20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20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20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14120.09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1350.12</v>
      </c>
      <c r="O23" s="46">
        <f t="shared" si="6"/>
        <v>24670.12</v>
      </c>
      <c r="P23" s="46">
        <f t="shared" si="7"/>
        <v>21996.21</v>
      </c>
      <c r="Q23" s="46">
        <f t="shared" si="8"/>
        <v>16819</v>
      </c>
      <c r="R23" s="46">
        <f t="shared" si="9"/>
        <v>88003.790000000008</v>
      </c>
      <c r="S23" s="47">
        <v>111</v>
      </c>
    </row>
    <row r="24" spans="1:20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20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743.29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2700.24</v>
      </c>
      <c r="O25" s="46">
        <f t="shared" si="6"/>
        <v>12240.24</v>
      </c>
      <c r="P25" s="46">
        <f t="shared" si="7"/>
        <v>6128.03</v>
      </c>
      <c r="Q25" s="46">
        <f t="shared" si="8"/>
        <v>6880.5</v>
      </c>
      <c r="R25" s="46">
        <f t="shared" si="9"/>
        <v>38871.97</v>
      </c>
      <c r="S25" s="47">
        <v>111</v>
      </c>
    </row>
    <row r="26" spans="1:20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743.29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2700.24</v>
      </c>
      <c r="O26" s="46">
        <f t="shared" si="6"/>
        <v>12240.24</v>
      </c>
      <c r="P26" s="46">
        <f t="shared" si="7"/>
        <v>6128.03</v>
      </c>
      <c r="Q26" s="46">
        <f t="shared" si="8"/>
        <v>6880.5</v>
      </c>
      <c r="R26" s="46">
        <f t="shared" si="9"/>
        <v>38871.97</v>
      </c>
      <c r="S26" s="47">
        <v>111</v>
      </c>
    </row>
    <row r="27" spans="1:20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20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743.29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2700.24</v>
      </c>
      <c r="O28" s="46">
        <f t="shared" si="6"/>
        <v>12240.24</v>
      </c>
      <c r="P28" s="46">
        <f t="shared" si="7"/>
        <v>6128.03</v>
      </c>
      <c r="Q28" s="46">
        <f t="shared" si="8"/>
        <v>6880.5</v>
      </c>
      <c r="R28" s="46">
        <f t="shared" si="9"/>
        <v>38871.97</v>
      </c>
      <c r="S28" s="47">
        <v>111</v>
      </c>
    </row>
    <row r="29" spans="1:20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20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44">
        <v>45000</v>
      </c>
      <c r="G30" s="44">
        <v>1148.33</v>
      </c>
      <c r="H30" s="119">
        <v>25</v>
      </c>
      <c r="I30" s="46">
        <f t="shared" ref="I30" si="10">+F30*2.87%</f>
        <v>1291.5</v>
      </c>
      <c r="J30" s="46">
        <f t="shared" ref="J30" si="11">+F30*7.1%</f>
        <v>3194.9999999999995</v>
      </c>
      <c r="K30" s="44">
        <f t="shared" ref="K30" si="12">F30*1.1%</f>
        <v>495.00000000000006</v>
      </c>
      <c r="L30" s="46">
        <f t="shared" ref="L30" si="13">+F30*3.04%</f>
        <v>1368</v>
      </c>
      <c r="M30" s="46">
        <f t="shared" ref="M30" si="14">+F30*7.09%</f>
        <v>3190.5</v>
      </c>
      <c r="N30" s="45"/>
      <c r="O30" s="46">
        <f t="shared" ref="O30" si="15">SUM(I30:N30)</f>
        <v>9540</v>
      </c>
      <c r="P30" s="46">
        <f t="shared" ref="P30" si="16">+G30+H30+I30+L30+N30</f>
        <v>3832.83</v>
      </c>
      <c r="Q30" s="46">
        <f t="shared" ref="Q30" si="17">+J30+K30+M30</f>
        <v>6880.5</v>
      </c>
      <c r="R30" s="46">
        <f t="shared" ref="R30" si="18">+F30-P30</f>
        <v>41167.17</v>
      </c>
      <c r="S30" s="47">
        <v>111</v>
      </c>
      <c r="T30" s="129"/>
    </row>
    <row r="31" spans="1:20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39">
        <v>40000</v>
      </c>
      <c r="G31" s="51">
        <v>442.65</v>
      </c>
      <c r="H31" s="46">
        <v>25</v>
      </c>
      <c r="I31" s="46">
        <f t="shared" si="1"/>
        <v>1148</v>
      </c>
      <c r="J31" s="46">
        <f t="shared" si="2"/>
        <v>2839.9999999999995</v>
      </c>
      <c r="K31" s="44">
        <f t="shared" si="3"/>
        <v>440.00000000000006</v>
      </c>
      <c r="L31" s="46">
        <f t="shared" si="4"/>
        <v>1216</v>
      </c>
      <c r="M31" s="46">
        <f t="shared" si="5"/>
        <v>2836</v>
      </c>
      <c r="N31" s="45"/>
      <c r="O31" s="46">
        <f t="shared" si="6"/>
        <v>8480</v>
      </c>
      <c r="P31" s="46">
        <f t="shared" si="7"/>
        <v>2831.65</v>
      </c>
      <c r="Q31" s="46">
        <f t="shared" si="8"/>
        <v>6116</v>
      </c>
      <c r="R31" s="46">
        <f t="shared" si="9"/>
        <v>37168.35</v>
      </c>
      <c r="S31" s="47">
        <v>111</v>
      </c>
    </row>
    <row r="32" spans="1:20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39">
        <v>31500</v>
      </c>
      <c r="G32" s="51"/>
      <c r="H32" s="46">
        <v>25</v>
      </c>
      <c r="I32" s="46">
        <f t="shared" si="1"/>
        <v>904.05</v>
      </c>
      <c r="J32" s="46">
        <f t="shared" si="2"/>
        <v>2236.5</v>
      </c>
      <c r="K32" s="44">
        <f t="shared" si="3"/>
        <v>346.50000000000006</v>
      </c>
      <c r="L32" s="46">
        <f t="shared" si="4"/>
        <v>957.6</v>
      </c>
      <c r="M32" s="46">
        <f t="shared" si="5"/>
        <v>2233.3500000000004</v>
      </c>
      <c r="N32" s="45"/>
      <c r="O32" s="46">
        <f t="shared" si="6"/>
        <v>6678.0000000000009</v>
      </c>
      <c r="P32" s="46">
        <f t="shared" si="7"/>
        <v>1886.65</v>
      </c>
      <c r="Q32" s="46">
        <f t="shared" si="8"/>
        <v>4816.3500000000004</v>
      </c>
      <c r="R32" s="46">
        <f t="shared" si="9"/>
        <v>29613.35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4">
        <v>31800</v>
      </c>
      <c r="G33" s="45"/>
      <c r="H33" s="46">
        <v>25</v>
      </c>
      <c r="I33" s="46">
        <f t="shared" si="1"/>
        <v>912.66</v>
      </c>
      <c r="J33" s="46">
        <f t="shared" si="2"/>
        <v>2257.7999999999997</v>
      </c>
      <c r="K33" s="44">
        <f t="shared" si="3"/>
        <v>349.8</v>
      </c>
      <c r="L33" s="46">
        <f t="shared" si="4"/>
        <v>966.72</v>
      </c>
      <c r="M33" s="46">
        <f t="shared" si="5"/>
        <v>2254.6200000000003</v>
      </c>
      <c r="N33" s="45"/>
      <c r="O33" s="46">
        <f t="shared" si="6"/>
        <v>6741.6</v>
      </c>
      <c r="P33" s="46">
        <f t="shared" si="7"/>
        <v>1904.38</v>
      </c>
      <c r="Q33" s="46">
        <f t="shared" si="8"/>
        <v>4862.22</v>
      </c>
      <c r="R33" s="46">
        <f t="shared" si="9"/>
        <v>29895.62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39">
        <v>31500</v>
      </c>
      <c r="G34" s="51"/>
      <c r="H34" s="46">
        <v>25</v>
      </c>
      <c r="I34" s="46">
        <f t="shared" si="1"/>
        <v>904.05</v>
      </c>
      <c r="J34" s="46">
        <f t="shared" si="2"/>
        <v>2236.5</v>
      </c>
      <c r="K34" s="44">
        <f t="shared" si="3"/>
        <v>346.50000000000006</v>
      </c>
      <c r="L34" s="46">
        <f t="shared" si="4"/>
        <v>957.6</v>
      </c>
      <c r="M34" s="46">
        <f t="shared" si="5"/>
        <v>2233.3500000000004</v>
      </c>
      <c r="N34" s="45"/>
      <c r="O34" s="46">
        <f t="shared" si="6"/>
        <v>6678.0000000000009</v>
      </c>
      <c r="P34" s="46">
        <f t="shared" si="7"/>
        <v>1886.65</v>
      </c>
      <c r="Q34" s="46">
        <f t="shared" si="8"/>
        <v>4816.3500000000004</v>
      </c>
      <c r="R34" s="46">
        <f t="shared" si="9"/>
        <v>29613.35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39">
        <v>25000</v>
      </c>
      <c r="G35" s="51"/>
      <c r="H35" s="46">
        <v>25</v>
      </c>
      <c r="I35" s="46">
        <f t="shared" si="1"/>
        <v>717.5</v>
      </c>
      <c r="J35" s="46">
        <f t="shared" si="2"/>
        <v>1774.9999999999998</v>
      </c>
      <c r="K35" s="44">
        <f t="shared" si="3"/>
        <v>275</v>
      </c>
      <c r="L35" s="46">
        <f t="shared" si="4"/>
        <v>760</v>
      </c>
      <c r="M35" s="46">
        <f t="shared" si="5"/>
        <v>1772.5000000000002</v>
      </c>
      <c r="N35" s="45"/>
      <c r="O35" s="46">
        <f t="shared" si="6"/>
        <v>5300</v>
      </c>
      <c r="P35" s="46">
        <f t="shared" si="7"/>
        <v>1502.5</v>
      </c>
      <c r="Q35" s="46">
        <f t="shared" si="8"/>
        <v>3822.5</v>
      </c>
      <c r="R35" s="46">
        <f t="shared" si="9"/>
        <v>23497.5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39">
        <v>31500</v>
      </c>
      <c r="G37" s="51"/>
      <c r="H37" s="46">
        <v>25</v>
      </c>
      <c r="I37" s="46">
        <f t="shared" si="1"/>
        <v>904.05</v>
      </c>
      <c r="J37" s="46">
        <f t="shared" si="2"/>
        <v>2236.5</v>
      </c>
      <c r="K37" s="44">
        <f t="shared" si="3"/>
        <v>346.50000000000006</v>
      </c>
      <c r="L37" s="46">
        <f t="shared" si="4"/>
        <v>957.6</v>
      </c>
      <c r="M37" s="46">
        <f t="shared" si="5"/>
        <v>2233.3500000000004</v>
      </c>
      <c r="N37" s="45"/>
      <c r="O37" s="46">
        <f t="shared" si="6"/>
        <v>6678.0000000000009</v>
      </c>
      <c r="P37" s="46">
        <f t="shared" si="7"/>
        <v>1886.65</v>
      </c>
      <c r="Q37" s="46">
        <f t="shared" si="8"/>
        <v>4816.3500000000004</v>
      </c>
      <c r="R37" s="46">
        <f t="shared" si="9"/>
        <v>29613.35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39">
        <v>28000</v>
      </c>
      <c r="G38" s="51"/>
      <c r="H38" s="46">
        <v>25</v>
      </c>
      <c r="I38" s="46">
        <f t="shared" si="1"/>
        <v>803.6</v>
      </c>
      <c r="J38" s="46">
        <f t="shared" si="2"/>
        <v>1987.9999999999998</v>
      </c>
      <c r="K38" s="44">
        <f t="shared" si="3"/>
        <v>308.00000000000006</v>
      </c>
      <c r="L38" s="46">
        <f t="shared" si="4"/>
        <v>851.2</v>
      </c>
      <c r="M38" s="46">
        <f t="shared" si="5"/>
        <v>1985.2</v>
      </c>
      <c r="N38" s="45"/>
      <c r="O38" s="46">
        <f t="shared" si="6"/>
        <v>5936</v>
      </c>
      <c r="P38" s="46">
        <f t="shared" si="7"/>
        <v>1679.8000000000002</v>
      </c>
      <c r="Q38" s="46">
        <f t="shared" si="8"/>
        <v>4281.2</v>
      </c>
      <c r="R38" s="46">
        <f t="shared" si="9"/>
        <v>26320.2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>
        <v>1350.12</v>
      </c>
      <c r="O39" s="46">
        <f t="shared" si="6"/>
        <v>6247.32</v>
      </c>
      <c r="P39" s="46">
        <f t="shared" si="7"/>
        <v>2740.33</v>
      </c>
      <c r="Q39" s="46">
        <f t="shared" si="8"/>
        <v>3531.99</v>
      </c>
      <c r="R39" s="46">
        <f t="shared" si="9"/>
        <v>20359.669999999998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39">
        <v>23100</v>
      </c>
      <c r="G40" s="51"/>
      <c r="H40" s="46">
        <v>25</v>
      </c>
      <c r="I40" s="46">
        <f t="shared" si="1"/>
        <v>662.97</v>
      </c>
      <c r="J40" s="46">
        <f t="shared" si="2"/>
        <v>1640.1</v>
      </c>
      <c r="K40" s="44">
        <f t="shared" si="3"/>
        <v>254.10000000000002</v>
      </c>
      <c r="L40" s="46">
        <f t="shared" si="4"/>
        <v>702.24</v>
      </c>
      <c r="M40" s="46">
        <f t="shared" si="5"/>
        <v>1637.7900000000002</v>
      </c>
      <c r="N40" s="45"/>
      <c r="O40" s="46">
        <f t="shared" si="6"/>
        <v>4897.2</v>
      </c>
      <c r="P40" s="46">
        <f t="shared" si="7"/>
        <v>1390.21</v>
      </c>
      <c r="Q40" s="46">
        <f t="shared" si="8"/>
        <v>3531.99</v>
      </c>
      <c r="R40" s="46">
        <f t="shared" si="9"/>
        <v>21709.79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39">
        <v>26000</v>
      </c>
      <c r="G41" s="51"/>
      <c r="H41" s="46">
        <v>25</v>
      </c>
      <c r="I41" s="46">
        <f t="shared" si="1"/>
        <v>746.2</v>
      </c>
      <c r="J41" s="46">
        <f t="shared" si="2"/>
        <v>1845.9999999999998</v>
      </c>
      <c r="K41" s="44">
        <f t="shared" si="3"/>
        <v>286.00000000000006</v>
      </c>
      <c r="L41" s="46">
        <f t="shared" si="4"/>
        <v>790.4</v>
      </c>
      <c r="M41" s="46">
        <f t="shared" si="5"/>
        <v>1843.4</v>
      </c>
      <c r="N41" s="45"/>
      <c r="O41" s="46">
        <f t="shared" si="6"/>
        <v>5512</v>
      </c>
      <c r="P41" s="46">
        <f t="shared" si="7"/>
        <v>1561.6</v>
      </c>
      <c r="Q41" s="46">
        <f t="shared" si="8"/>
        <v>3975.4</v>
      </c>
      <c r="R41" s="46">
        <f t="shared" si="9"/>
        <v>24438.400000000001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39">
        <v>60000</v>
      </c>
      <c r="G45" s="51">
        <v>3486.68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/>
      <c r="O45" s="46">
        <f t="shared" si="6"/>
        <v>12720</v>
      </c>
      <c r="P45" s="46">
        <f t="shared" si="7"/>
        <v>7057.68</v>
      </c>
      <c r="Q45" s="46">
        <f t="shared" si="8"/>
        <v>9174</v>
      </c>
      <c r="R45" s="46">
        <f t="shared" si="9"/>
        <v>52942.32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39">
        <v>60000</v>
      </c>
      <c r="G46" s="51">
        <v>3216.65</v>
      </c>
      <c r="H46" s="46">
        <v>25</v>
      </c>
      <c r="I46" s="46">
        <f t="shared" si="1"/>
        <v>1722</v>
      </c>
      <c r="J46" s="46">
        <f t="shared" si="2"/>
        <v>4260</v>
      </c>
      <c r="K46" s="44">
        <f t="shared" si="3"/>
        <v>660.00000000000011</v>
      </c>
      <c r="L46" s="46">
        <f t="shared" si="4"/>
        <v>1824</v>
      </c>
      <c r="M46" s="46">
        <f t="shared" si="5"/>
        <v>4254</v>
      </c>
      <c r="N46" s="45">
        <v>1350.12</v>
      </c>
      <c r="O46" s="46">
        <f t="shared" si="6"/>
        <v>14070.119999999999</v>
      </c>
      <c r="P46" s="46">
        <f t="shared" si="7"/>
        <v>8137.7699999999995</v>
      </c>
      <c r="Q46" s="46">
        <f t="shared" si="8"/>
        <v>9174</v>
      </c>
      <c r="R46" s="46">
        <f t="shared" si="9"/>
        <v>51862.23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198</v>
      </c>
      <c r="C47" s="49" t="s">
        <v>103</v>
      </c>
      <c r="D47" s="49" t="s">
        <v>199</v>
      </c>
      <c r="E47" s="50" t="s">
        <v>295</v>
      </c>
      <c r="F47" s="39">
        <v>65000</v>
      </c>
      <c r="G47" s="51">
        <v>4427.58</v>
      </c>
      <c r="H47" s="46">
        <v>25</v>
      </c>
      <c r="I47" s="46">
        <f t="shared" si="1"/>
        <v>1865.5</v>
      </c>
      <c r="J47" s="46">
        <f t="shared" si="2"/>
        <v>4615</v>
      </c>
      <c r="K47" s="44">
        <f t="shared" si="3"/>
        <v>715.00000000000011</v>
      </c>
      <c r="L47" s="46">
        <f t="shared" si="4"/>
        <v>1976</v>
      </c>
      <c r="M47" s="46">
        <f t="shared" si="5"/>
        <v>4608.5</v>
      </c>
      <c r="N47" s="45"/>
      <c r="O47" s="46">
        <f t="shared" si="6"/>
        <v>13780</v>
      </c>
      <c r="P47" s="46">
        <f t="shared" si="7"/>
        <v>8294.08</v>
      </c>
      <c r="Q47" s="46">
        <f t="shared" si="8"/>
        <v>9938.5</v>
      </c>
      <c r="R47" s="46">
        <f t="shared" si="9"/>
        <v>56705.919999999998</v>
      </c>
      <c r="S47" s="47">
        <v>111</v>
      </c>
    </row>
    <row r="48" spans="1:19" s="48" customFormat="1" ht="33.950000000000003" customHeight="1">
      <c r="A48" s="102">
        <f t="shared" si="0"/>
        <v>44</v>
      </c>
      <c r="B48" s="49" t="s">
        <v>202</v>
      </c>
      <c r="C48" s="49" t="s">
        <v>103</v>
      </c>
      <c r="D48" s="49" t="s">
        <v>106</v>
      </c>
      <c r="E48" s="50" t="s">
        <v>295</v>
      </c>
      <c r="F48" s="39">
        <v>60000</v>
      </c>
      <c r="G48" s="51">
        <v>3486.68</v>
      </c>
      <c r="H48" s="46">
        <v>25</v>
      </c>
      <c r="I48" s="46">
        <f t="shared" si="1"/>
        <v>1722</v>
      </c>
      <c r="J48" s="46">
        <f t="shared" si="2"/>
        <v>4260</v>
      </c>
      <c r="K48" s="44">
        <f t="shared" si="3"/>
        <v>660.00000000000011</v>
      </c>
      <c r="L48" s="46">
        <f t="shared" si="4"/>
        <v>1824</v>
      </c>
      <c r="M48" s="46">
        <f t="shared" si="5"/>
        <v>4254</v>
      </c>
      <c r="N48" s="45"/>
      <c r="O48" s="46">
        <f t="shared" si="6"/>
        <v>12720</v>
      </c>
      <c r="P48" s="46">
        <f t="shared" si="7"/>
        <v>7057.68</v>
      </c>
      <c r="Q48" s="46">
        <f t="shared" si="8"/>
        <v>9174</v>
      </c>
      <c r="R48" s="46">
        <f t="shared" si="9"/>
        <v>52942.32</v>
      </c>
      <c r="S48" s="47">
        <v>111</v>
      </c>
    </row>
    <row r="49" spans="1:19" s="48" customFormat="1" ht="33.75" customHeight="1">
      <c r="A49" s="102">
        <f t="shared" si="0"/>
        <v>45</v>
      </c>
      <c r="B49" s="42" t="s">
        <v>30</v>
      </c>
      <c r="C49" s="42" t="s">
        <v>152</v>
      </c>
      <c r="D49" s="42" t="s">
        <v>54</v>
      </c>
      <c r="E49" s="43" t="s">
        <v>293</v>
      </c>
      <c r="F49" s="44">
        <v>22000</v>
      </c>
      <c r="G49" s="45"/>
      <c r="H49" s="46">
        <v>25</v>
      </c>
      <c r="I49" s="46">
        <f t="shared" si="1"/>
        <v>631.4</v>
      </c>
      <c r="J49" s="46">
        <f t="shared" si="2"/>
        <v>1561.9999999999998</v>
      </c>
      <c r="K49" s="44">
        <f t="shared" si="3"/>
        <v>242.00000000000003</v>
      </c>
      <c r="L49" s="46">
        <f t="shared" si="4"/>
        <v>668.8</v>
      </c>
      <c r="M49" s="46">
        <f t="shared" si="5"/>
        <v>1559.8000000000002</v>
      </c>
      <c r="N49" s="45"/>
      <c r="O49" s="46">
        <f t="shared" si="6"/>
        <v>4664</v>
      </c>
      <c r="P49" s="46">
        <f t="shared" si="7"/>
        <v>1325.1999999999998</v>
      </c>
      <c r="Q49" s="46">
        <f t="shared" si="8"/>
        <v>3363.8</v>
      </c>
      <c r="R49" s="46">
        <f t="shared" si="9"/>
        <v>20674.8</v>
      </c>
      <c r="S49" s="47">
        <v>111</v>
      </c>
    </row>
    <row r="50" spans="1:19" s="48" customFormat="1" ht="33.950000000000003" customHeight="1">
      <c r="A50" s="102">
        <f t="shared" si="0"/>
        <v>46</v>
      </c>
      <c r="B50" s="49" t="s">
        <v>342</v>
      </c>
      <c r="C50" s="49" t="s">
        <v>103</v>
      </c>
      <c r="D50" s="42" t="s">
        <v>54</v>
      </c>
      <c r="E50" s="50" t="s">
        <v>293</v>
      </c>
      <c r="F50" s="39">
        <v>21000</v>
      </c>
      <c r="G50" s="51"/>
      <c r="H50" s="46">
        <v>25</v>
      </c>
      <c r="I50" s="46">
        <f t="shared" si="1"/>
        <v>602.70000000000005</v>
      </c>
      <c r="J50" s="46">
        <f t="shared" si="2"/>
        <v>1490.9999999999998</v>
      </c>
      <c r="K50" s="44">
        <f t="shared" si="3"/>
        <v>231.00000000000003</v>
      </c>
      <c r="L50" s="46">
        <f t="shared" si="4"/>
        <v>638.4</v>
      </c>
      <c r="M50" s="46">
        <f t="shared" si="5"/>
        <v>1488.9</v>
      </c>
      <c r="N50" s="45"/>
      <c r="O50" s="46">
        <f t="shared" si="6"/>
        <v>4452</v>
      </c>
      <c r="P50" s="46">
        <f t="shared" si="7"/>
        <v>1266.0999999999999</v>
      </c>
      <c r="Q50" s="46">
        <f t="shared" si="8"/>
        <v>3210.8999999999996</v>
      </c>
      <c r="R50" s="46">
        <f t="shared" si="9"/>
        <v>19733.900000000001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39">
        <v>60000</v>
      </c>
      <c r="G52" s="51">
        <v>3486.68</v>
      </c>
      <c r="H52" s="46">
        <v>25</v>
      </c>
      <c r="I52" s="46">
        <f t="shared" si="1"/>
        <v>1722</v>
      </c>
      <c r="J52" s="46">
        <f t="shared" si="2"/>
        <v>4260</v>
      </c>
      <c r="K52" s="44">
        <f t="shared" si="3"/>
        <v>660.00000000000011</v>
      </c>
      <c r="L52" s="46">
        <f t="shared" si="4"/>
        <v>1824</v>
      </c>
      <c r="M52" s="46">
        <f t="shared" si="5"/>
        <v>4254</v>
      </c>
      <c r="N52" s="45"/>
      <c r="O52" s="46">
        <f t="shared" si="6"/>
        <v>12720</v>
      </c>
      <c r="P52" s="46">
        <f t="shared" si="7"/>
        <v>7057.68</v>
      </c>
      <c r="Q52" s="46">
        <f t="shared" si="8"/>
        <v>9174</v>
      </c>
      <c r="R52" s="46">
        <f t="shared" si="9"/>
        <v>52942.32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39">
        <v>45000</v>
      </c>
      <c r="G53" s="51">
        <v>1148.33</v>
      </c>
      <c r="H53" s="46">
        <v>25</v>
      </c>
      <c r="I53" s="46">
        <f t="shared" si="1"/>
        <v>1291.5</v>
      </c>
      <c r="J53" s="46">
        <f t="shared" si="2"/>
        <v>3194.9999999999995</v>
      </c>
      <c r="K53" s="44">
        <f t="shared" si="3"/>
        <v>495.00000000000006</v>
      </c>
      <c r="L53" s="46">
        <f t="shared" si="4"/>
        <v>1368</v>
      </c>
      <c r="M53" s="46">
        <f t="shared" si="5"/>
        <v>3190.5</v>
      </c>
      <c r="N53" s="45"/>
      <c r="O53" s="46">
        <f t="shared" si="6"/>
        <v>9540</v>
      </c>
      <c r="P53" s="46">
        <f t="shared" si="7"/>
        <v>3832.83</v>
      </c>
      <c r="Q53" s="46">
        <f t="shared" si="8"/>
        <v>6880.5</v>
      </c>
      <c r="R53" s="46">
        <f t="shared" si="9"/>
        <v>41167.17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>
        <v>2700.24</v>
      </c>
      <c r="O54" s="46">
        <f t="shared" si="6"/>
        <v>10120.24</v>
      </c>
      <c r="P54" s="46">
        <f t="shared" si="7"/>
        <v>4793.74</v>
      </c>
      <c r="Q54" s="46">
        <f t="shared" si="8"/>
        <v>5351.5</v>
      </c>
      <c r="R54" s="46">
        <f t="shared" si="9"/>
        <v>30206.260000000002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39">
        <v>35000</v>
      </c>
      <c r="G56" s="51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4">
        <v>35000</v>
      </c>
      <c r="G57" s="45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145</v>
      </c>
      <c r="C58" s="49" t="s">
        <v>39</v>
      </c>
      <c r="D58" s="49" t="s">
        <v>45</v>
      </c>
      <c r="E58" s="50" t="s">
        <v>295</v>
      </c>
      <c r="F58" s="39">
        <v>28875</v>
      </c>
      <c r="G58" s="51"/>
      <c r="H58" s="46">
        <v>25</v>
      </c>
      <c r="I58" s="46">
        <f t="shared" si="1"/>
        <v>828.71249999999998</v>
      </c>
      <c r="J58" s="46">
        <f t="shared" si="2"/>
        <v>2050.125</v>
      </c>
      <c r="K58" s="44">
        <f t="shared" si="3"/>
        <v>317.62500000000006</v>
      </c>
      <c r="L58" s="46">
        <f t="shared" si="4"/>
        <v>877.8</v>
      </c>
      <c r="M58" s="46">
        <f t="shared" si="5"/>
        <v>2047.2375000000002</v>
      </c>
      <c r="N58" s="45"/>
      <c r="O58" s="46">
        <f t="shared" si="6"/>
        <v>6121.5</v>
      </c>
      <c r="P58" s="46">
        <f t="shared" si="7"/>
        <v>1731.5124999999998</v>
      </c>
      <c r="Q58" s="46">
        <f t="shared" si="8"/>
        <v>4414.9875000000002</v>
      </c>
      <c r="R58" s="46">
        <f t="shared" si="9"/>
        <v>27143.487499999999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82</v>
      </c>
      <c r="C59" s="49" t="s">
        <v>302</v>
      </c>
      <c r="D59" s="49" t="s">
        <v>83</v>
      </c>
      <c r="E59" s="50" t="s">
        <v>295</v>
      </c>
      <c r="F59" s="39">
        <v>68000</v>
      </c>
      <c r="G59" s="51">
        <v>4722.09</v>
      </c>
      <c r="H59" s="46">
        <v>25</v>
      </c>
      <c r="I59" s="46">
        <f t="shared" si="1"/>
        <v>1951.6</v>
      </c>
      <c r="J59" s="46">
        <f t="shared" si="2"/>
        <v>4828</v>
      </c>
      <c r="K59" s="44">
        <f t="shared" si="3"/>
        <v>748.00000000000011</v>
      </c>
      <c r="L59" s="46">
        <f t="shared" si="4"/>
        <v>2067.1999999999998</v>
      </c>
      <c r="M59" s="46">
        <f t="shared" si="5"/>
        <v>4821.2000000000007</v>
      </c>
      <c r="N59" s="45">
        <v>1350.12</v>
      </c>
      <c r="O59" s="46">
        <f t="shared" si="6"/>
        <v>15766.119999999999</v>
      </c>
      <c r="P59" s="46">
        <f t="shared" si="7"/>
        <v>10116.009999999998</v>
      </c>
      <c r="Q59" s="46">
        <f t="shared" si="8"/>
        <v>10397.200000000001</v>
      </c>
      <c r="R59" s="46">
        <f t="shared" si="9"/>
        <v>57883.990000000005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416</v>
      </c>
      <c r="C60" s="49" t="s">
        <v>302</v>
      </c>
      <c r="D60" s="49" t="s">
        <v>45</v>
      </c>
      <c r="E60" s="50" t="s">
        <v>293</v>
      </c>
      <c r="F60" s="39">
        <v>32600</v>
      </c>
      <c r="G60" s="51"/>
      <c r="H60" s="46">
        <v>25</v>
      </c>
      <c r="I60" s="46">
        <f t="shared" si="1"/>
        <v>935.62</v>
      </c>
      <c r="J60" s="46">
        <f t="shared" si="2"/>
        <v>2314.6</v>
      </c>
      <c r="K60" s="44">
        <f t="shared" si="3"/>
        <v>358.6</v>
      </c>
      <c r="L60" s="46">
        <f t="shared" si="4"/>
        <v>991.04</v>
      </c>
      <c r="M60" s="46">
        <f t="shared" si="5"/>
        <v>2311.34</v>
      </c>
      <c r="N60" s="45"/>
      <c r="O60" s="46">
        <f t="shared" ref="O60" si="19">SUM(I60:N60)</f>
        <v>6911.2</v>
      </c>
      <c r="P60" s="46">
        <f t="shared" ref="P60" si="20">+G60+H60+I60+L60+N60</f>
        <v>1951.6599999999999</v>
      </c>
      <c r="Q60" s="46">
        <f t="shared" ref="Q60" si="21">+J60+K60+M60</f>
        <v>4984.54</v>
      </c>
      <c r="R60" s="46">
        <f t="shared" ref="R60" si="22">+F60-P60</f>
        <v>30648.34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222</v>
      </c>
      <c r="C61" s="49" t="s">
        <v>31</v>
      </c>
      <c r="D61" s="49" t="s">
        <v>336</v>
      </c>
      <c r="E61" s="50" t="s">
        <v>295</v>
      </c>
      <c r="F61" s="39">
        <v>45000</v>
      </c>
      <c r="G61" s="51">
        <v>743.29</v>
      </c>
      <c r="H61" s="46">
        <v>25</v>
      </c>
      <c r="I61" s="46">
        <f t="shared" si="1"/>
        <v>1291.5</v>
      </c>
      <c r="J61" s="46">
        <f t="shared" si="2"/>
        <v>3194.9999999999995</v>
      </c>
      <c r="K61" s="44">
        <f t="shared" si="3"/>
        <v>495.00000000000006</v>
      </c>
      <c r="L61" s="46">
        <f t="shared" si="4"/>
        <v>1368</v>
      </c>
      <c r="M61" s="46">
        <f t="shared" si="5"/>
        <v>3190.5</v>
      </c>
      <c r="N61" s="45">
        <v>2700.24</v>
      </c>
      <c r="O61" s="46">
        <f t="shared" si="6"/>
        <v>12240.24</v>
      </c>
      <c r="P61" s="46">
        <f t="shared" si="7"/>
        <v>6128.03</v>
      </c>
      <c r="Q61" s="46">
        <f t="shared" si="8"/>
        <v>6880.5</v>
      </c>
      <c r="R61" s="46">
        <f t="shared" si="9"/>
        <v>38871.97</v>
      </c>
      <c r="S61" s="47">
        <v>111</v>
      </c>
    </row>
    <row r="62" spans="1:19" s="48" customFormat="1" ht="33.950000000000003" customHeight="1">
      <c r="A62" s="102">
        <f t="shared" si="0"/>
        <v>58</v>
      </c>
      <c r="B62" s="49" t="s">
        <v>243</v>
      </c>
      <c r="C62" s="49" t="s">
        <v>31</v>
      </c>
      <c r="D62" s="49" t="s">
        <v>223</v>
      </c>
      <c r="E62" s="50" t="s">
        <v>295</v>
      </c>
      <c r="F62" s="39">
        <v>31500</v>
      </c>
      <c r="G62" s="51"/>
      <c r="H62" s="46">
        <v>25</v>
      </c>
      <c r="I62" s="46">
        <f t="shared" si="1"/>
        <v>904.05</v>
      </c>
      <c r="J62" s="46">
        <f t="shared" si="2"/>
        <v>2236.5</v>
      </c>
      <c r="K62" s="44">
        <f t="shared" si="3"/>
        <v>346.50000000000006</v>
      </c>
      <c r="L62" s="46">
        <f t="shared" si="4"/>
        <v>957.6</v>
      </c>
      <c r="M62" s="46">
        <f t="shared" si="5"/>
        <v>2233.3500000000004</v>
      </c>
      <c r="N62" s="45"/>
      <c r="O62" s="46">
        <f t="shared" si="6"/>
        <v>6678.0000000000009</v>
      </c>
      <c r="P62" s="46">
        <f t="shared" si="7"/>
        <v>1886.65</v>
      </c>
      <c r="Q62" s="46">
        <f t="shared" si="8"/>
        <v>4816.3500000000004</v>
      </c>
      <c r="R62" s="46">
        <f t="shared" si="9"/>
        <v>29613.35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197</v>
      </c>
      <c r="C63" s="49" t="s">
        <v>31</v>
      </c>
      <c r="D63" s="49" t="s">
        <v>223</v>
      </c>
      <c r="E63" s="50" t="s">
        <v>295</v>
      </c>
      <c r="F63" s="39">
        <v>50000</v>
      </c>
      <c r="G63" s="51">
        <v>1854</v>
      </c>
      <c r="H63" s="46">
        <v>25</v>
      </c>
      <c r="I63" s="46">
        <f t="shared" si="1"/>
        <v>1435</v>
      </c>
      <c r="J63" s="46">
        <f t="shared" si="2"/>
        <v>3549.9999999999995</v>
      </c>
      <c r="K63" s="44">
        <f t="shared" si="3"/>
        <v>550</v>
      </c>
      <c r="L63" s="46">
        <f t="shared" si="4"/>
        <v>1520</v>
      </c>
      <c r="M63" s="46">
        <f t="shared" si="5"/>
        <v>3545.0000000000005</v>
      </c>
      <c r="N63" s="45"/>
      <c r="O63" s="46">
        <f t="shared" si="6"/>
        <v>10600</v>
      </c>
      <c r="P63" s="46">
        <f t="shared" si="7"/>
        <v>4834</v>
      </c>
      <c r="Q63" s="46">
        <f t="shared" si="8"/>
        <v>7645</v>
      </c>
      <c r="R63" s="46">
        <f t="shared" si="9"/>
        <v>45166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226</v>
      </c>
      <c r="C64" s="49" t="s">
        <v>31</v>
      </c>
      <c r="D64" s="49" t="s">
        <v>223</v>
      </c>
      <c r="E64" s="50" t="s">
        <v>293</v>
      </c>
      <c r="F64" s="39">
        <v>31500</v>
      </c>
      <c r="G64" s="51"/>
      <c r="H64" s="46">
        <v>25</v>
      </c>
      <c r="I64" s="46">
        <f t="shared" si="1"/>
        <v>904.05</v>
      </c>
      <c r="J64" s="46">
        <f t="shared" si="2"/>
        <v>2236.5</v>
      </c>
      <c r="K64" s="44">
        <f t="shared" si="3"/>
        <v>346.50000000000006</v>
      </c>
      <c r="L64" s="46">
        <f t="shared" si="4"/>
        <v>957.6</v>
      </c>
      <c r="M64" s="46">
        <f t="shared" si="5"/>
        <v>2233.3500000000004</v>
      </c>
      <c r="N64" s="45"/>
      <c r="O64" s="46">
        <f t="shared" si="6"/>
        <v>6678.0000000000009</v>
      </c>
      <c r="P64" s="46">
        <f t="shared" si="7"/>
        <v>1886.65</v>
      </c>
      <c r="Q64" s="46">
        <f t="shared" si="8"/>
        <v>4816.3500000000004</v>
      </c>
      <c r="R64" s="46">
        <f t="shared" si="9"/>
        <v>29613.35</v>
      </c>
      <c r="S64" s="47">
        <v>111</v>
      </c>
    </row>
    <row r="65" spans="1:16384" s="48" customFormat="1" ht="33.950000000000003" customHeight="1">
      <c r="A65" s="102">
        <f t="shared" si="0"/>
        <v>61</v>
      </c>
      <c r="B65" s="49" t="s">
        <v>224</v>
      </c>
      <c r="C65" s="49" t="s">
        <v>225</v>
      </c>
      <c r="D65" s="49" t="s">
        <v>217</v>
      </c>
      <c r="E65" s="50" t="s">
        <v>295</v>
      </c>
      <c r="F65" s="39">
        <v>60000</v>
      </c>
      <c r="G65" s="51">
        <v>3216.65</v>
      </c>
      <c r="H65" s="46">
        <v>25</v>
      </c>
      <c r="I65" s="46">
        <f t="shared" si="1"/>
        <v>1722</v>
      </c>
      <c r="J65" s="46">
        <f t="shared" si="2"/>
        <v>4260</v>
      </c>
      <c r="K65" s="44">
        <f t="shared" si="3"/>
        <v>660.00000000000011</v>
      </c>
      <c r="L65" s="46">
        <f t="shared" si="4"/>
        <v>1824</v>
      </c>
      <c r="M65" s="46">
        <f t="shared" si="5"/>
        <v>4254</v>
      </c>
      <c r="N65" s="45">
        <v>1350.12</v>
      </c>
      <c r="O65" s="46">
        <f t="shared" si="6"/>
        <v>14070.119999999999</v>
      </c>
      <c r="P65" s="46">
        <f t="shared" si="7"/>
        <v>8137.7699999999995</v>
      </c>
      <c r="Q65" s="46">
        <f t="shared" si="8"/>
        <v>9174</v>
      </c>
      <c r="R65" s="46">
        <f t="shared" si="9"/>
        <v>51862.23</v>
      </c>
      <c r="S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120</v>
      </c>
      <c r="C66" s="49" t="s">
        <v>43</v>
      </c>
      <c r="D66" s="49" t="s">
        <v>303</v>
      </c>
      <c r="E66" s="50" t="s">
        <v>293</v>
      </c>
      <c r="F66" s="39">
        <v>27300</v>
      </c>
      <c r="G66" s="51"/>
      <c r="H66" s="46">
        <v>25</v>
      </c>
      <c r="I66" s="46">
        <f t="shared" si="1"/>
        <v>783.51</v>
      </c>
      <c r="J66" s="46">
        <f t="shared" si="2"/>
        <v>1938.2999999999997</v>
      </c>
      <c r="K66" s="44">
        <f t="shared" si="3"/>
        <v>300.3</v>
      </c>
      <c r="L66" s="46">
        <f t="shared" si="4"/>
        <v>829.92</v>
      </c>
      <c r="M66" s="46">
        <f t="shared" si="5"/>
        <v>1935.5700000000002</v>
      </c>
      <c r="N66" s="45"/>
      <c r="O66" s="46">
        <f t="shared" si="6"/>
        <v>5787.6</v>
      </c>
      <c r="P66" s="46">
        <f t="shared" si="7"/>
        <v>1638.4299999999998</v>
      </c>
      <c r="Q66" s="46">
        <f t="shared" si="8"/>
        <v>4174.17</v>
      </c>
      <c r="R66" s="46">
        <f t="shared" si="9"/>
        <v>25661.57</v>
      </c>
      <c r="S66" s="47">
        <v>111</v>
      </c>
    </row>
    <row r="67" spans="1:16384" s="48" customFormat="1" ht="33.950000000000003" customHeight="1">
      <c r="A67" s="102">
        <f t="shared" si="0"/>
        <v>63</v>
      </c>
      <c r="B67" s="49" t="s">
        <v>101</v>
      </c>
      <c r="C67" s="49" t="s">
        <v>43</v>
      </c>
      <c r="D67" s="49" t="s">
        <v>303</v>
      </c>
      <c r="E67" s="50" t="s">
        <v>293</v>
      </c>
      <c r="F67" s="39">
        <v>27300</v>
      </c>
      <c r="G67" s="51"/>
      <c r="H67" s="46">
        <v>25</v>
      </c>
      <c r="I67" s="46">
        <f t="shared" si="1"/>
        <v>783.51</v>
      </c>
      <c r="J67" s="46">
        <f t="shared" si="2"/>
        <v>1938.2999999999997</v>
      </c>
      <c r="K67" s="44">
        <f t="shared" si="3"/>
        <v>300.3</v>
      </c>
      <c r="L67" s="46">
        <f t="shared" si="4"/>
        <v>829.92</v>
      </c>
      <c r="M67" s="46">
        <f t="shared" si="5"/>
        <v>1935.5700000000002</v>
      </c>
      <c r="N67" s="45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6384" s="48" customFormat="1" ht="33.950000000000003" customHeight="1">
      <c r="A68" s="102">
        <f t="shared" si="0"/>
        <v>64</v>
      </c>
      <c r="B68" s="99" t="s">
        <v>400</v>
      </c>
      <c r="C68" s="49" t="s">
        <v>43</v>
      </c>
      <c r="D68" s="49" t="s">
        <v>303</v>
      </c>
      <c r="E68" s="50" t="s">
        <v>294</v>
      </c>
      <c r="F68" s="100">
        <v>27300</v>
      </c>
      <c r="G68" s="98"/>
      <c r="H68" s="101">
        <v>25</v>
      </c>
      <c r="I68" s="101">
        <f t="shared" si="1"/>
        <v>783.51</v>
      </c>
      <c r="J68" s="101">
        <f t="shared" si="2"/>
        <v>1938.2999999999997</v>
      </c>
      <c r="K68" s="101">
        <f t="shared" si="3"/>
        <v>300.3</v>
      </c>
      <c r="L68" s="101">
        <f t="shared" si="4"/>
        <v>829.92</v>
      </c>
      <c r="M68" s="101">
        <f t="shared" si="5"/>
        <v>1935.5700000000002</v>
      </c>
      <c r="N68" s="101"/>
      <c r="O68" s="46">
        <f t="shared" si="6"/>
        <v>5787.6</v>
      </c>
      <c r="P68" s="46">
        <f t="shared" si="7"/>
        <v>1638.4299999999998</v>
      </c>
      <c r="Q68" s="46">
        <f t="shared" si="8"/>
        <v>4174.17</v>
      </c>
      <c r="R68" s="46">
        <f t="shared" si="9"/>
        <v>25661.57</v>
      </c>
      <c r="S68" s="47">
        <v>111</v>
      </c>
    </row>
    <row r="69" spans="1:16384" s="48" customFormat="1" ht="33.950000000000003" customHeight="1">
      <c r="A69" s="102">
        <f t="shared" si="0"/>
        <v>65</v>
      </c>
      <c r="B69" s="49" t="s">
        <v>391</v>
      </c>
      <c r="C69" s="49" t="s">
        <v>43</v>
      </c>
      <c r="D69" s="49" t="s">
        <v>45</v>
      </c>
      <c r="E69" s="50" t="s">
        <v>295</v>
      </c>
      <c r="F69" s="39">
        <v>20746</v>
      </c>
      <c r="G69" s="51"/>
      <c r="H69" s="46">
        <v>25</v>
      </c>
      <c r="I69" s="46">
        <f t="shared" si="1"/>
        <v>595.41020000000003</v>
      </c>
      <c r="J69" s="46">
        <f t="shared" si="2"/>
        <v>1472.9659999999999</v>
      </c>
      <c r="K69" s="44">
        <f t="shared" si="3"/>
        <v>228.20600000000002</v>
      </c>
      <c r="L69" s="46">
        <f t="shared" si="4"/>
        <v>630.67840000000001</v>
      </c>
      <c r="M69" s="46">
        <f t="shared" si="5"/>
        <v>1470.8914000000002</v>
      </c>
      <c r="N69" s="45">
        <v>1350.12</v>
      </c>
      <c r="O69" s="46">
        <f t="shared" si="6"/>
        <v>5748.2719999999999</v>
      </c>
      <c r="P69" s="46">
        <f t="shared" si="7"/>
        <v>2601.2085999999999</v>
      </c>
      <c r="Q69" s="46">
        <f t="shared" si="8"/>
        <v>3172.0634</v>
      </c>
      <c r="R69" s="46">
        <f t="shared" si="9"/>
        <v>18144.791400000002</v>
      </c>
      <c r="S69" s="47">
        <v>111</v>
      </c>
    </row>
    <row r="70" spans="1:16384" s="48" customFormat="1" ht="33.950000000000003" customHeight="1">
      <c r="A70" s="102">
        <f t="shared" si="0"/>
        <v>66</v>
      </c>
      <c r="B70" s="49" t="s">
        <v>72</v>
      </c>
      <c r="C70" s="49" t="s">
        <v>73</v>
      </c>
      <c r="D70" s="49" t="s">
        <v>413</v>
      </c>
      <c r="E70" s="50" t="s">
        <v>294</v>
      </c>
      <c r="F70" s="39">
        <v>26250</v>
      </c>
      <c r="G70" s="51"/>
      <c r="H70" s="46">
        <v>25</v>
      </c>
      <c r="I70" s="46">
        <f t="shared" si="1"/>
        <v>753.375</v>
      </c>
      <c r="J70" s="46">
        <f t="shared" si="2"/>
        <v>1863.7499999999998</v>
      </c>
      <c r="K70" s="44">
        <f t="shared" si="3"/>
        <v>288.75000000000006</v>
      </c>
      <c r="L70" s="46">
        <f t="shared" si="4"/>
        <v>798</v>
      </c>
      <c r="M70" s="46">
        <f t="shared" si="5"/>
        <v>1861.1250000000002</v>
      </c>
      <c r="N70" s="45">
        <v>1350.12</v>
      </c>
      <c r="O70" s="46">
        <f t="shared" si="6"/>
        <v>6915.12</v>
      </c>
      <c r="P70" s="46">
        <f t="shared" si="7"/>
        <v>2926.4949999999999</v>
      </c>
      <c r="Q70" s="46">
        <f t="shared" si="8"/>
        <v>4013.625</v>
      </c>
      <c r="R70" s="46">
        <f t="shared" si="9"/>
        <v>23323.505000000001</v>
      </c>
      <c r="S70" s="47">
        <v>111</v>
      </c>
    </row>
    <row r="71" spans="1:16384" s="48" customFormat="1" ht="33.950000000000003" customHeight="1">
      <c r="A71" s="102">
        <f t="shared" si="0"/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39">
        <v>26000</v>
      </c>
      <c r="G71" s="51"/>
      <c r="H71" s="46">
        <v>25</v>
      </c>
      <c r="I71" s="46">
        <f t="shared" si="1"/>
        <v>746.2</v>
      </c>
      <c r="J71" s="46">
        <f t="shared" si="2"/>
        <v>1845.9999999999998</v>
      </c>
      <c r="K71" s="44">
        <f t="shared" si="3"/>
        <v>286.00000000000006</v>
      </c>
      <c r="L71" s="46">
        <f t="shared" si="4"/>
        <v>790.4</v>
      </c>
      <c r="M71" s="46">
        <f t="shared" si="5"/>
        <v>1843.4</v>
      </c>
      <c r="N71" s="45"/>
      <c r="O71" s="46">
        <f t="shared" si="6"/>
        <v>5512</v>
      </c>
      <c r="P71" s="46">
        <f t="shared" si="7"/>
        <v>1561.6</v>
      </c>
      <c r="Q71" s="46">
        <f t="shared" si="8"/>
        <v>3975.4</v>
      </c>
      <c r="R71" s="46">
        <f t="shared" si="9"/>
        <v>24438.400000000001</v>
      </c>
      <c r="S71" s="47">
        <v>111</v>
      </c>
    </row>
    <row r="72" spans="1:16384" s="48" customFormat="1" ht="33.950000000000003" customHeight="1">
      <c r="A72" s="102">
        <f t="shared" ref="A72:A135" si="23">+A71+1</f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39">
        <v>29400</v>
      </c>
      <c r="G72" s="51"/>
      <c r="H72" s="46">
        <v>25</v>
      </c>
      <c r="I72" s="46">
        <f t="shared" si="1"/>
        <v>843.78</v>
      </c>
      <c r="J72" s="46">
        <f t="shared" si="2"/>
        <v>2087.3999999999996</v>
      </c>
      <c r="K72" s="44">
        <f t="shared" si="3"/>
        <v>323.40000000000003</v>
      </c>
      <c r="L72" s="46">
        <f t="shared" si="4"/>
        <v>893.76</v>
      </c>
      <c r="M72" s="46">
        <f t="shared" si="5"/>
        <v>2084.46</v>
      </c>
      <c r="N72" s="45"/>
      <c r="O72" s="46">
        <f t="shared" si="6"/>
        <v>6232.7999999999993</v>
      </c>
      <c r="P72" s="46">
        <f t="shared" si="7"/>
        <v>1762.54</v>
      </c>
      <c r="Q72" s="46">
        <f t="shared" si="8"/>
        <v>4495.26</v>
      </c>
      <c r="R72" s="46">
        <f t="shared" si="9"/>
        <v>27637.46</v>
      </c>
      <c r="S72" s="47">
        <v>111</v>
      </c>
    </row>
    <row r="73" spans="1:16384" s="48" customFormat="1" ht="33.950000000000003" customHeight="1">
      <c r="A73" s="102">
        <f t="shared" si="23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39">
        <v>28875</v>
      </c>
      <c r="G73" s="51"/>
      <c r="H73" s="46">
        <v>25</v>
      </c>
      <c r="I73" s="46">
        <f t="shared" ref="I73:I137" si="24">+F73*2.87%</f>
        <v>828.71249999999998</v>
      </c>
      <c r="J73" s="46">
        <f t="shared" ref="J73:J137" si="25">+F73*7.1%</f>
        <v>2050.125</v>
      </c>
      <c r="K73" s="44">
        <f t="shared" ref="K73:K137" si="26">F73*1.1%</f>
        <v>317.62500000000006</v>
      </c>
      <c r="L73" s="46">
        <f t="shared" ref="L73:L137" si="27">+F73*3.04%</f>
        <v>877.8</v>
      </c>
      <c r="M73" s="46">
        <f t="shared" ref="M73:M137" si="28">+F73*7.09%</f>
        <v>2047.2375000000002</v>
      </c>
      <c r="N73" s="45"/>
      <c r="O73" s="46">
        <f t="shared" ref="O73:O137" si="29">SUM(I73:N73)</f>
        <v>6121.5</v>
      </c>
      <c r="P73" s="46">
        <f t="shared" ref="P73:P137" si="30">+G73+H73+I73+L73+N73</f>
        <v>1731.5124999999998</v>
      </c>
      <c r="Q73" s="46">
        <f t="shared" ref="Q73:Q137" si="31">+J73+K73+M73</f>
        <v>4414.9875000000002</v>
      </c>
      <c r="R73" s="46">
        <f t="shared" ref="R73:R137" si="32">+F73-P73</f>
        <v>27143.487499999999</v>
      </c>
      <c r="S73" s="47">
        <v>111</v>
      </c>
    </row>
    <row r="74" spans="1:16384" s="48" customFormat="1" ht="33.950000000000003" customHeight="1">
      <c r="A74" s="102">
        <f t="shared" si="23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39">
        <v>23100</v>
      </c>
      <c r="G74" s="51"/>
      <c r="H74" s="46">
        <v>25</v>
      </c>
      <c r="I74" s="46">
        <f t="shared" si="24"/>
        <v>662.97</v>
      </c>
      <c r="J74" s="46">
        <f t="shared" si="25"/>
        <v>1640.1</v>
      </c>
      <c r="K74" s="44">
        <f t="shared" si="26"/>
        <v>254.10000000000002</v>
      </c>
      <c r="L74" s="46">
        <f t="shared" si="27"/>
        <v>702.24</v>
      </c>
      <c r="M74" s="46">
        <f t="shared" si="28"/>
        <v>1637.7900000000002</v>
      </c>
      <c r="N74" s="45"/>
      <c r="O74" s="46">
        <f t="shared" si="29"/>
        <v>4897.2</v>
      </c>
      <c r="P74" s="46">
        <f t="shared" si="30"/>
        <v>1390.21</v>
      </c>
      <c r="Q74" s="46">
        <f t="shared" si="31"/>
        <v>3531.99</v>
      </c>
      <c r="R74" s="46">
        <f t="shared" si="32"/>
        <v>21709.79</v>
      </c>
      <c r="S74" s="47">
        <v>111</v>
      </c>
    </row>
    <row r="75" spans="1:16384" s="48" customFormat="1" ht="33.950000000000003" customHeight="1">
      <c r="A75" s="102">
        <f t="shared" si="23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39">
        <v>23100</v>
      </c>
      <c r="G75" s="51"/>
      <c r="H75" s="46">
        <v>25</v>
      </c>
      <c r="I75" s="46">
        <f t="shared" si="24"/>
        <v>662.97</v>
      </c>
      <c r="J75" s="46">
        <f t="shared" si="25"/>
        <v>1640.1</v>
      </c>
      <c r="K75" s="44">
        <f t="shared" si="26"/>
        <v>254.10000000000002</v>
      </c>
      <c r="L75" s="46">
        <f t="shared" si="27"/>
        <v>702.24</v>
      </c>
      <c r="M75" s="46">
        <f t="shared" si="28"/>
        <v>1637.7900000000002</v>
      </c>
      <c r="N75" s="45"/>
      <c r="O75" s="46">
        <f t="shared" si="29"/>
        <v>4897.2</v>
      </c>
      <c r="P75" s="46">
        <f t="shared" si="30"/>
        <v>1390.21</v>
      </c>
      <c r="Q75" s="46">
        <f t="shared" si="31"/>
        <v>3531.99</v>
      </c>
      <c r="R75" s="46">
        <f t="shared" si="32"/>
        <v>21709.79</v>
      </c>
      <c r="S75" s="47">
        <v>111</v>
      </c>
    </row>
    <row r="76" spans="1:16384" s="48" customFormat="1" ht="33.950000000000003" customHeight="1">
      <c r="A76" s="102">
        <f t="shared" si="23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39">
        <v>22000</v>
      </c>
      <c r="G76" s="51"/>
      <c r="H76" s="46">
        <v>25</v>
      </c>
      <c r="I76" s="46">
        <f t="shared" si="24"/>
        <v>631.4</v>
      </c>
      <c r="J76" s="46">
        <f t="shared" si="25"/>
        <v>1561.9999999999998</v>
      </c>
      <c r="K76" s="44">
        <f t="shared" si="26"/>
        <v>242.00000000000003</v>
      </c>
      <c r="L76" s="46">
        <f t="shared" si="27"/>
        <v>668.8</v>
      </c>
      <c r="M76" s="46">
        <f t="shared" si="28"/>
        <v>1559.8000000000002</v>
      </c>
      <c r="N76" s="45"/>
      <c r="O76" s="46">
        <f t="shared" si="29"/>
        <v>4664</v>
      </c>
      <c r="P76" s="46">
        <f t="shared" si="30"/>
        <v>1325.1999999999998</v>
      </c>
      <c r="Q76" s="46">
        <f t="shared" si="31"/>
        <v>3363.8</v>
      </c>
      <c r="R76" s="46">
        <f t="shared" si="32"/>
        <v>20674.8</v>
      </c>
      <c r="S76" s="47">
        <v>111</v>
      </c>
    </row>
    <row r="77" spans="1:16384" s="48" customFormat="1" ht="33.950000000000003" customHeight="1">
      <c r="A77" s="102">
        <f t="shared" si="23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39">
        <v>17600</v>
      </c>
      <c r="G77" s="51"/>
      <c r="H77" s="46">
        <v>25</v>
      </c>
      <c r="I77" s="46">
        <f t="shared" si="24"/>
        <v>505.12</v>
      </c>
      <c r="J77" s="46">
        <f t="shared" si="25"/>
        <v>1249.5999999999999</v>
      </c>
      <c r="K77" s="44">
        <f t="shared" si="26"/>
        <v>193.60000000000002</v>
      </c>
      <c r="L77" s="46">
        <f t="shared" si="27"/>
        <v>535.04</v>
      </c>
      <c r="M77" s="46">
        <f t="shared" si="28"/>
        <v>1247.8400000000001</v>
      </c>
      <c r="N77" s="45"/>
      <c r="O77" s="46">
        <f t="shared" si="29"/>
        <v>3731.2</v>
      </c>
      <c r="P77" s="46">
        <f t="shared" si="30"/>
        <v>1065.1599999999999</v>
      </c>
      <c r="Q77" s="46">
        <f t="shared" si="31"/>
        <v>2691.04</v>
      </c>
      <c r="R77" s="46">
        <f t="shared" si="32"/>
        <v>16534.84</v>
      </c>
      <c r="S77" s="47">
        <v>111</v>
      </c>
    </row>
    <row r="78" spans="1:16384" s="48" customFormat="1" ht="33.950000000000003" customHeight="1">
      <c r="A78" s="102">
        <f t="shared" si="23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9">
        <v>22000</v>
      </c>
      <c r="G78" s="120"/>
      <c r="H78" s="121">
        <v>25</v>
      </c>
      <c r="I78" s="121">
        <f t="shared" si="24"/>
        <v>631.4</v>
      </c>
      <c r="J78" s="121">
        <f t="shared" si="25"/>
        <v>1561.9999999999998</v>
      </c>
      <c r="K78" s="122">
        <f t="shared" si="26"/>
        <v>242.00000000000003</v>
      </c>
      <c r="L78" s="121">
        <f t="shared" si="27"/>
        <v>668.8</v>
      </c>
      <c r="M78" s="121">
        <f t="shared" si="28"/>
        <v>1559.8000000000002</v>
      </c>
      <c r="N78" s="123"/>
      <c r="O78" s="121">
        <f t="shared" si="29"/>
        <v>4664</v>
      </c>
      <c r="P78" s="121">
        <f t="shared" si="30"/>
        <v>1325.1999999999998</v>
      </c>
      <c r="Q78" s="121">
        <f t="shared" si="31"/>
        <v>3363.8</v>
      </c>
      <c r="R78" s="121">
        <f t="shared" si="32"/>
        <v>20674.8</v>
      </c>
      <c r="S78" s="124">
        <v>111</v>
      </c>
    </row>
    <row r="79" spans="1:16384" s="48" customFormat="1" ht="33.950000000000003" customHeight="1">
      <c r="A79" s="102">
        <f t="shared" si="23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39">
        <v>17600</v>
      </c>
      <c r="G79" s="51"/>
      <c r="H79" s="46">
        <v>25</v>
      </c>
      <c r="I79" s="46">
        <f t="shared" si="24"/>
        <v>505.12</v>
      </c>
      <c r="J79" s="46">
        <f t="shared" si="25"/>
        <v>1249.5999999999999</v>
      </c>
      <c r="K79" s="44">
        <f t="shared" si="26"/>
        <v>193.60000000000002</v>
      </c>
      <c r="L79" s="46">
        <f t="shared" si="27"/>
        <v>535.04</v>
      </c>
      <c r="M79" s="46">
        <f t="shared" si="28"/>
        <v>1247.8400000000001</v>
      </c>
      <c r="N79" s="45"/>
      <c r="O79" s="46">
        <f t="shared" si="29"/>
        <v>3731.2</v>
      </c>
      <c r="P79" s="46">
        <f t="shared" si="30"/>
        <v>1065.1599999999999</v>
      </c>
      <c r="Q79" s="46">
        <f t="shared" si="31"/>
        <v>2691.04</v>
      </c>
      <c r="R79" s="46">
        <f t="shared" si="32"/>
        <v>16534.84</v>
      </c>
      <c r="S79" s="47">
        <v>111</v>
      </c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23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4">
        <v>17600</v>
      </c>
      <c r="G80" s="55"/>
      <c r="H80" s="56">
        <v>25</v>
      </c>
      <c r="I80" s="56">
        <f t="shared" si="24"/>
        <v>505.12</v>
      </c>
      <c r="J80" s="56">
        <f t="shared" si="25"/>
        <v>1249.5999999999999</v>
      </c>
      <c r="K80" s="57">
        <f t="shared" si="26"/>
        <v>193.60000000000002</v>
      </c>
      <c r="L80" s="56">
        <f t="shared" si="27"/>
        <v>535.04</v>
      </c>
      <c r="M80" s="56">
        <f t="shared" si="28"/>
        <v>1247.8400000000001</v>
      </c>
      <c r="N80" s="58"/>
      <c r="O80" s="56">
        <f t="shared" si="29"/>
        <v>3731.2</v>
      </c>
      <c r="P80" s="56">
        <f t="shared" si="30"/>
        <v>1065.1599999999999</v>
      </c>
      <c r="Q80" s="56">
        <f t="shared" si="31"/>
        <v>2691.04</v>
      </c>
      <c r="R80" s="56">
        <f t="shared" si="32"/>
        <v>16534.84</v>
      </c>
      <c r="S80" s="59">
        <v>111</v>
      </c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19" s="48" customFormat="1" ht="33.950000000000003" customHeight="1">
      <c r="A81" s="102">
        <f t="shared" si="23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100">
        <v>10000</v>
      </c>
      <c r="G81" s="98"/>
      <c r="H81" s="101">
        <v>25</v>
      </c>
      <c r="I81" s="101">
        <f t="shared" si="24"/>
        <v>287</v>
      </c>
      <c r="J81" s="101">
        <f t="shared" si="25"/>
        <v>709.99999999999989</v>
      </c>
      <c r="K81" s="101">
        <f t="shared" si="26"/>
        <v>110.00000000000001</v>
      </c>
      <c r="L81" s="101">
        <f t="shared" si="27"/>
        <v>304</v>
      </c>
      <c r="M81" s="101">
        <f t="shared" si="28"/>
        <v>709</v>
      </c>
      <c r="N81" s="101"/>
      <c r="O81" s="46">
        <f t="shared" si="29"/>
        <v>2120</v>
      </c>
      <c r="P81" s="46">
        <f t="shared" si="30"/>
        <v>616</v>
      </c>
      <c r="Q81" s="46">
        <f t="shared" si="31"/>
        <v>1529</v>
      </c>
      <c r="R81" s="46">
        <f t="shared" si="32"/>
        <v>9384</v>
      </c>
      <c r="S81" s="47">
        <v>111</v>
      </c>
    </row>
    <row r="82" spans="1:19" s="48" customFormat="1" ht="33.950000000000003" customHeight="1">
      <c r="A82" s="102">
        <f t="shared" si="23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24"/>
        <v>505.12</v>
      </c>
      <c r="J82" s="46">
        <f t="shared" si="25"/>
        <v>1249.5999999999999</v>
      </c>
      <c r="K82" s="44">
        <f t="shared" si="26"/>
        <v>193.60000000000002</v>
      </c>
      <c r="L82" s="46">
        <f t="shared" si="27"/>
        <v>535.04</v>
      </c>
      <c r="M82" s="46">
        <f t="shared" si="28"/>
        <v>1247.8400000000001</v>
      </c>
      <c r="N82" s="45"/>
      <c r="O82" s="46">
        <f t="shared" si="29"/>
        <v>3731.2</v>
      </c>
      <c r="P82" s="46">
        <f t="shared" si="30"/>
        <v>1065.1599999999999</v>
      </c>
      <c r="Q82" s="46">
        <f t="shared" si="31"/>
        <v>2691.04</v>
      </c>
      <c r="R82" s="46">
        <f t="shared" si="32"/>
        <v>16534.84</v>
      </c>
      <c r="S82" s="47">
        <v>111</v>
      </c>
    </row>
    <row r="83" spans="1:19" s="48" customFormat="1" ht="33.950000000000003" customHeight="1">
      <c r="A83" s="102">
        <f t="shared" si="23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24"/>
        <v>505.12</v>
      </c>
      <c r="J83" s="46">
        <f t="shared" si="25"/>
        <v>1249.5999999999999</v>
      </c>
      <c r="K83" s="44">
        <f t="shared" si="26"/>
        <v>193.60000000000002</v>
      </c>
      <c r="L83" s="46">
        <f t="shared" si="27"/>
        <v>535.04</v>
      </c>
      <c r="M83" s="46">
        <f t="shared" si="28"/>
        <v>1247.8400000000001</v>
      </c>
      <c r="N83" s="45"/>
      <c r="O83" s="46">
        <f t="shared" si="29"/>
        <v>3731.2</v>
      </c>
      <c r="P83" s="46">
        <f t="shared" si="30"/>
        <v>1065.1599999999999</v>
      </c>
      <c r="Q83" s="46">
        <f t="shared" si="31"/>
        <v>2691.04</v>
      </c>
      <c r="R83" s="46">
        <f t="shared" si="32"/>
        <v>16534.84</v>
      </c>
      <c r="S83" s="47">
        <v>111</v>
      </c>
    </row>
    <row r="84" spans="1:19" s="48" customFormat="1" ht="33.950000000000003" customHeight="1">
      <c r="A84" s="102">
        <f t="shared" si="23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24"/>
        <v>505.12</v>
      </c>
      <c r="J84" s="46">
        <f t="shared" si="25"/>
        <v>1249.5999999999999</v>
      </c>
      <c r="K84" s="44">
        <f t="shared" si="26"/>
        <v>193.60000000000002</v>
      </c>
      <c r="L84" s="46">
        <f t="shared" si="27"/>
        <v>535.04</v>
      </c>
      <c r="M84" s="46">
        <f t="shared" si="28"/>
        <v>1247.8400000000001</v>
      </c>
      <c r="N84" s="45"/>
      <c r="O84" s="46">
        <f t="shared" si="29"/>
        <v>3731.2</v>
      </c>
      <c r="P84" s="46">
        <f t="shared" si="30"/>
        <v>1065.1599999999999</v>
      </c>
      <c r="Q84" s="46">
        <f t="shared" si="31"/>
        <v>2691.04</v>
      </c>
      <c r="R84" s="46">
        <f t="shared" si="32"/>
        <v>16534.84</v>
      </c>
      <c r="S84" s="47">
        <v>111</v>
      </c>
    </row>
    <row r="85" spans="1:19" s="48" customFormat="1" ht="33.950000000000003" customHeight="1">
      <c r="A85" s="102">
        <f t="shared" si="23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24"/>
        <v>505.12</v>
      </c>
      <c r="J85" s="46">
        <f t="shared" si="25"/>
        <v>1249.5999999999999</v>
      </c>
      <c r="K85" s="44">
        <f t="shared" si="26"/>
        <v>193.60000000000002</v>
      </c>
      <c r="L85" s="46">
        <f t="shared" si="27"/>
        <v>535.04</v>
      </c>
      <c r="M85" s="46">
        <f t="shared" si="28"/>
        <v>1247.8400000000001</v>
      </c>
      <c r="N85" s="45"/>
      <c r="O85" s="46">
        <f t="shared" si="29"/>
        <v>3731.2</v>
      </c>
      <c r="P85" s="46">
        <f t="shared" si="30"/>
        <v>1065.1599999999999</v>
      </c>
      <c r="Q85" s="46">
        <f t="shared" si="31"/>
        <v>2691.04</v>
      </c>
      <c r="R85" s="46">
        <f t="shared" si="32"/>
        <v>16534.84</v>
      </c>
      <c r="S85" s="47">
        <v>111</v>
      </c>
    </row>
    <row r="86" spans="1:19" s="48" customFormat="1" ht="33.950000000000003" customHeight="1">
      <c r="A86" s="102">
        <f t="shared" si="23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39">
        <v>19600</v>
      </c>
      <c r="G86" s="51"/>
      <c r="H86" s="46">
        <v>25</v>
      </c>
      <c r="I86" s="46">
        <f t="shared" si="24"/>
        <v>562.52</v>
      </c>
      <c r="J86" s="46">
        <f t="shared" si="25"/>
        <v>1391.6</v>
      </c>
      <c r="K86" s="44">
        <f t="shared" si="26"/>
        <v>215.60000000000002</v>
      </c>
      <c r="L86" s="46">
        <f t="shared" si="27"/>
        <v>595.84</v>
      </c>
      <c r="M86" s="46">
        <f t="shared" si="28"/>
        <v>1389.64</v>
      </c>
      <c r="N86" s="45"/>
      <c r="O86" s="46">
        <f t="shared" si="29"/>
        <v>4155.2</v>
      </c>
      <c r="P86" s="46">
        <f t="shared" si="30"/>
        <v>1183.3600000000001</v>
      </c>
      <c r="Q86" s="46">
        <f t="shared" si="31"/>
        <v>2996.84</v>
      </c>
      <c r="R86" s="46">
        <f t="shared" si="32"/>
        <v>18416.64</v>
      </c>
      <c r="S86" s="47">
        <v>111</v>
      </c>
    </row>
    <row r="87" spans="1:19" s="48" customFormat="1" ht="33.950000000000003" customHeight="1">
      <c r="A87" s="102">
        <f t="shared" si="23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39">
        <v>17600</v>
      </c>
      <c r="G87" s="51"/>
      <c r="H87" s="46">
        <v>25</v>
      </c>
      <c r="I87" s="46">
        <f t="shared" si="24"/>
        <v>505.12</v>
      </c>
      <c r="J87" s="46">
        <f t="shared" si="25"/>
        <v>1249.5999999999999</v>
      </c>
      <c r="K87" s="44">
        <f t="shared" si="26"/>
        <v>193.60000000000002</v>
      </c>
      <c r="L87" s="46">
        <f t="shared" si="27"/>
        <v>535.04</v>
      </c>
      <c r="M87" s="46">
        <f t="shared" si="28"/>
        <v>1247.8400000000001</v>
      </c>
      <c r="N87" s="45"/>
      <c r="O87" s="46">
        <f t="shared" si="29"/>
        <v>3731.2</v>
      </c>
      <c r="P87" s="46">
        <f t="shared" si="30"/>
        <v>1065.1599999999999</v>
      </c>
      <c r="Q87" s="46">
        <f t="shared" si="31"/>
        <v>2691.04</v>
      </c>
      <c r="R87" s="46">
        <f t="shared" si="32"/>
        <v>16534.84</v>
      </c>
      <c r="S87" s="47">
        <v>111</v>
      </c>
    </row>
    <row r="88" spans="1:19" s="48" customFormat="1" ht="33.950000000000003" customHeight="1">
      <c r="A88" s="102">
        <f t="shared" si="23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24"/>
        <v>505.12</v>
      </c>
      <c r="J88" s="46">
        <f t="shared" si="25"/>
        <v>1249.5999999999999</v>
      </c>
      <c r="K88" s="44">
        <f t="shared" si="26"/>
        <v>193.60000000000002</v>
      </c>
      <c r="L88" s="46">
        <f t="shared" si="27"/>
        <v>535.04</v>
      </c>
      <c r="M88" s="46">
        <f t="shared" si="28"/>
        <v>1247.8400000000001</v>
      </c>
      <c r="N88" s="45"/>
      <c r="O88" s="46">
        <f t="shared" si="29"/>
        <v>3731.2</v>
      </c>
      <c r="P88" s="46">
        <f t="shared" si="30"/>
        <v>1065.1599999999999</v>
      </c>
      <c r="Q88" s="46">
        <f t="shared" si="31"/>
        <v>2691.04</v>
      </c>
      <c r="R88" s="46">
        <f t="shared" si="32"/>
        <v>16534.84</v>
      </c>
      <c r="S88" s="47">
        <v>111</v>
      </c>
    </row>
    <row r="89" spans="1:19" s="48" customFormat="1" ht="33.950000000000003" customHeight="1">
      <c r="A89" s="102">
        <f t="shared" si="23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24"/>
        <v>505.12</v>
      </c>
      <c r="J89" s="46">
        <f t="shared" si="25"/>
        <v>1249.5999999999999</v>
      </c>
      <c r="K89" s="44">
        <f t="shared" si="26"/>
        <v>193.60000000000002</v>
      </c>
      <c r="L89" s="46">
        <f t="shared" si="27"/>
        <v>535.04</v>
      </c>
      <c r="M89" s="46">
        <f t="shared" si="28"/>
        <v>1247.8400000000001</v>
      </c>
      <c r="N89" s="45"/>
      <c r="O89" s="46">
        <f t="shared" si="29"/>
        <v>3731.2</v>
      </c>
      <c r="P89" s="46">
        <f t="shared" si="30"/>
        <v>1065.1599999999999</v>
      </c>
      <c r="Q89" s="46">
        <f t="shared" si="31"/>
        <v>2691.04</v>
      </c>
      <c r="R89" s="46">
        <f t="shared" si="32"/>
        <v>16534.84</v>
      </c>
      <c r="S89" s="47">
        <v>111</v>
      </c>
    </row>
    <row r="90" spans="1:19" s="48" customFormat="1" ht="33.950000000000003" customHeight="1">
      <c r="A90" s="102">
        <f t="shared" si="23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24"/>
        <v>505.12</v>
      </c>
      <c r="J90" s="46">
        <f t="shared" si="25"/>
        <v>1249.5999999999999</v>
      </c>
      <c r="K90" s="44">
        <f t="shared" si="26"/>
        <v>193.60000000000002</v>
      </c>
      <c r="L90" s="46">
        <f t="shared" si="27"/>
        <v>535.04</v>
      </c>
      <c r="M90" s="46">
        <f t="shared" si="28"/>
        <v>1247.8400000000001</v>
      </c>
      <c r="N90" s="45"/>
      <c r="O90" s="46">
        <f t="shared" si="29"/>
        <v>3731.2</v>
      </c>
      <c r="P90" s="46">
        <f t="shared" si="30"/>
        <v>1065.1599999999999</v>
      </c>
      <c r="Q90" s="46">
        <f t="shared" si="31"/>
        <v>2691.04</v>
      </c>
      <c r="R90" s="46">
        <f t="shared" si="32"/>
        <v>16534.84</v>
      </c>
      <c r="S90" s="47">
        <v>111</v>
      </c>
    </row>
    <row r="91" spans="1:19" s="48" customFormat="1" ht="33.950000000000003" customHeight="1">
      <c r="A91" s="102">
        <f t="shared" si="23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24"/>
        <v>505.12</v>
      </c>
      <c r="J91" s="46">
        <f t="shared" si="25"/>
        <v>1249.5999999999999</v>
      </c>
      <c r="K91" s="44">
        <f t="shared" si="26"/>
        <v>193.60000000000002</v>
      </c>
      <c r="L91" s="46">
        <f t="shared" si="27"/>
        <v>535.04</v>
      </c>
      <c r="M91" s="46">
        <f t="shared" si="28"/>
        <v>1247.8400000000001</v>
      </c>
      <c r="N91" s="45"/>
      <c r="O91" s="46">
        <f t="shared" si="29"/>
        <v>3731.2</v>
      </c>
      <c r="P91" s="46">
        <f t="shared" si="30"/>
        <v>1065.1599999999999</v>
      </c>
      <c r="Q91" s="46">
        <f t="shared" si="31"/>
        <v>2691.04</v>
      </c>
      <c r="R91" s="46">
        <f t="shared" si="32"/>
        <v>16534.84</v>
      </c>
      <c r="S91" s="47">
        <v>111</v>
      </c>
    </row>
    <row r="92" spans="1:19" s="48" customFormat="1" ht="33.950000000000003" customHeight="1">
      <c r="A92" s="102">
        <f t="shared" si="23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9">
        <v>17900</v>
      </c>
      <c r="G92" s="120"/>
      <c r="H92" s="121">
        <v>25</v>
      </c>
      <c r="I92" s="121">
        <f t="shared" si="24"/>
        <v>513.73</v>
      </c>
      <c r="J92" s="121">
        <f t="shared" si="25"/>
        <v>1270.8999999999999</v>
      </c>
      <c r="K92" s="122">
        <f t="shared" si="26"/>
        <v>196.9</v>
      </c>
      <c r="L92" s="121">
        <f t="shared" si="27"/>
        <v>544.16</v>
      </c>
      <c r="M92" s="121">
        <f t="shared" si="28"/>
        <v>1269.1100000000001</v>
      </c>
      <c r="N92" s="123"/>
      <c r="O92" s="121">
        <f t="shared" si="29"/>
        <v>3794.8</v>
      </c>
      <c r="P92" s="121">
        <f t="shared" si="30"/>
        <v>1082.8899999999999</v>
      </c>
      <c r="Q92" s="121">
        <f t="shared" si="31"/>
        <v>2736.91</v>
      </c>
      <c r="R92" s="121">
        <f t="shared" si="32"/>
        <v>16817.11</v>
      </c>
      <c r="S92" s="124">
        <v>111</v>
      </c>
    </row>
    <row r="93" spans="1:19" s="48" customFormat="1" ht="33.950000000000003" customHeight="1">
      <c r="A93" s="102">
        <f t="shared" si="23"/>
        <v>89</v>
      </c>
      <c r="B93" s="49" t="s">
        <v>196</v>
      </c>
      <c r="C93" s="49" t="s">
        <v>73</v>
      </c>
      <c r="D93" s="49" t="s">
        <v>110</v>
      </c>
      <c r="E93" s="50" t="s">
        <v>294</v>
      </c>
      <c r="F93" s="39">
        <v>19800</v>
      </c>
      <c r="G93" s="51"/>
      <c r="H93" s="46">
        <v>25</v>
      </c>
      <c r="I93" s="46">
        <f t="shared" si="24"/>
        <v>568.26</v>
      </c>
      <c r="J93" s="46">
        <f t="shared" si="25"/>
        <v>1405.8</v>
      </c>
      <c r="K93" s="44">
        <f t="shared" si="26"/>
        <v>217.8</v>
      </c>
      <c r="L93" s="46">
        <f t="shared" si="27"/>
        <v>601.91999999999996</v>
      </c>
      <c r="M93" s="46">
        <f t="shared" si="28"/>
        <v>1403.8200000000002</v>
      </c>
      <c r="N93" s="45">
        <v>1350.12</v>
      </c>
      <c r="O93" s="46">
        <f t="shared" si="29"/>
        <v>5547.72</v>
      </c>
      <c r="P93" s="46">
        <f t="shared" si="30"/>
        <v>2545.2999999999997</v>
      </c>
      <c r="Q93" s="46">
        <f t="shared" si="31"/>
        <v>3027.42</v>
      </c>
      <c r="R93" s="46">
        <f t="shared" si="32"/>
        <v>17254.7</v>
      </c>
      <c r="S93" s="47">
        <v>111</v>
      </c>
    </row>
    <row r="94" spans="1:19" s="48" customFormat="1" ht="33.950000000000003" customHeight="1">
      <c r="A94" s="102">
        <f t="shared" si="23"/>
        <v>90</v>
      </c>
      <c r="B94" s="49" t="s">
        <v>116</v>
      </c>
      <c r="C94" s="49" t="s">
        <v>73</v>
      </c>
      <c r="D94" s="49" t="s">
        <v>110</v>
      </c>
      <c r="E94" s="50" t="s">
        <v>293</v>
      </c>
      <c r="F94" s="39">
        <v>22000</v>
      </c>
      <c r="G94" s="51"/>
      <c r="H94" s="46">
        <v>25</v>
      </c>
      <c r="I94" s="46">
        <f t="shared" si="24"/>
        <v>631.4</v>
      </c>
      <c r="J94" s="46">
        <f t="shared" si="25"/>
        <v>1561.9999999999998</v>
      </c>
      <c r="K94" s="44">
        <f t="shared" si="26"/>
        <v>242.00000000000003</v>
      </c>
      <c r="L94" s="46">
        <f t="shared" si="27"/>
        <v>668.8</v>
      </c>
      <c r="M94" s="46">
        <f t="shared" si="28"/>
        <v>1559.8000000000002</v>
      </c>
      <c r="N94" s="45"/>
      <c r="O94" s="46">
        <f t="shared" si="29"/>
        <v>4664</v>
      </c>
      <c r="P94" s="46">
        <f t="shared" si="30"/>
        <v>1325.1999999999998</v>
      </c>
      <c r="Q94" s="46">
        <f t="shared" si="31"/>
        <v>3363.8</v>
      </c>
      <c r="R94" s="46">
        <f t="shared" si="32"/>
        <v>20674.8</v>
      </c>
      <c r="S94" s="47">
        <v>111</v>
      </c>
    </row>
    <row r="95" spans="1:19" s="48" customFormat="1" ht="33.950000000000003" customHeight="1">
      <c r="A95" s="102">
        <f t="shared" si="23"/>
        <v>91</v>
      </c>
      <c r="B95" s="96" t="s">
        <v>393</v>
      </c>
      <c r="C95" s="49" t="s">
        <v>73</v>
      </c>
      <c r="D95" s="49" t="s">
        <v>110</v>
      </c>
      <c r="E95" s="50" t="s">
        <v>294</v>
      </c>
      <c r="F95" s="39">
        <v>25000</v>
      </c>
      <c r="G95" s="51"/>
      <c r="H95" s="46">
        <v>25</v>
      </c>
      <c r="I95" s="46">
        <f t="shared" si="24"/>
        <v>717.5</v>
      </c>
      <c r="J95" s="46">
        <f t="shared" si="25"/>
        <v>1774.9999999999998</v>
      </c>
      <c r="K95" s="44">
        <f t="shared" si="26"/>
        <v>275</v>
      </c>
      <c r="L95" s="46">
        <f t="shared" si="27"/>
        <v>760</v>
      </c>
      <c r="M95" s="46">
        <f t="shared" si="28"/>
        <v>1772.5000000000002</v>
      </c>
      <c r="N95" s="45"/>
      <c r="O95" s="46">
        <f t="shared" si="29"/>
        <v>5300</v>
      </c>
      <c r="P95" s="46">
        <f t="shared" si="30"/>
        <v>1502.5</v>
      </c>
      <c r="Q95" s="46">
        <f t="shared" si="31"/>
        <v>3822.5</v>
      </c>
      <c r="R95" s="46">
        <f t="shared" si="32"/>
        <v>23497.5</v>
      </c>
      <c r="S95" s="47">
        <v>111</v>
      </c>
    </row>
    <row r="96" spans="1:19" s="48" customFormat="1" ht="33.950000000000003" customHeight="1">
      <c r="A96" s="102">
        <f t="shared" si="23"/>
        <v>92</v>
      </c>
      <c r="B96" s="49" t="s">
        <v>354</v>
      </c>
      <c r="C96" s="49" t="s">
        <v>305</v>
      </c>
      <c r="D96" s="49" t="s">
        <v>355</v>
      </c>
      <c r="E96" s="50" t="s">
        <v>293</v>
      </c>
      <c r="F96" s="39">
        <v>23100</v>
      </c>
      <c r="G96" s="51"/>
      <c r="H96" s="46">
        <v>25</v>
      </c>
      <c r="I96" s="46">
        <f t="shared" si="24"/>
        <v>662.97</v>
      </c>
      <c r="J96" s="46">
        <f t="shared" si="25"/>
        <v>1640.1</v>
      </c>
      <c r="K96" s="44">
        <f t="shared" si="26"/>
        <v>254.10000000000002</v>
      </c>
      <c r="L96" s="46">
        <f t="shared" si="27"/>
        <v>702.24</v>
      </c>
      <c r="M96" s="46">
        <f t="shared" si="28"/>
        <v>1637.7900000000002</v>
      </c>
      <c r="N96" s="45"/>
      <c r="O96" s="46">
        <f t="shared" si="29"/>
        <v>4897.2</v>
      </c>
      <c r="P96" s="46">
        <f t="shared" si="30"/>
        <v>1390.21</v>
      </c>
      <c r="Q96" s="46">
        <f t="shared" si="31"/>
        <v>3531.99</v>
      </c>
      <c r="R96" s="46">
        <f t="shared" si="32"/>
        <v>21709.79</v>
      </c>
      <c r="S96" s="47">
        <v>111</v>
      </c>
    </row>
    <row r="97" spans="1:19" s="48" customFormat="1" ht="33.950000000000003" customHeight="1">
      <c r="A97" s="102">
        <f t="shared" si="23"/>
        <v>93</v>
      </c>
      <c r="B97" s="49" t="s">
        <v>79</v>
      </c>
      <c r="C97" s="49" t="s">
        <v>305</v>
      </c>
      <c r="D97" s="49" t="s">
        <v>80</v>
      </c>
      <c r="E97" s="50" t="s">
        <v>295</v>
      </c>
      <c r="F97" s="39">
        <v>23100</v>
      </c>
      <c r="G97" s="51"/>
      <c r="H97" s="46">
        <v>25</v>
      </c>
      <c r="I97" s="46">
        <f t="shared" si="24"/>
        <v>662.97</v>
      </c>
      <c r="J97" s="46">
        <f t="shared" si="25"/>
        <v>1640.1</v>
      </c>
      <c r="K97" s="44">
        <f t="shared" si="26"/>
        <v>254.10000000000002</v>
      </c>
      <c r="L97" s="46">
        <f t="shared" si="27"/>
        <v>702.24</v>
      </c>
      <c r="M97" s="46">
        <f t="shared" si="28"/>
        <v>1637.7900000000002</v>
      </c>
      <c r="N97" s="45"/>
      <c r="O97" s="46">
        <f t="shared" si="29"/>
        <v>4897.2</v>
      </c>
      <c r="P97" s="46">
        <f t="shared" si="30"/>
        <v>1390.21</v>
      </c>
      <c r="Q97" s="46">
        <f t="shared" si="31"/>
        <v>3531.99</v>
      </c>
      <c r="R97" s="46">
        <f t="shared" si="32"/>
        <v>21709.79</v>
      </c>
      <c r="S97" s="47">
        <v>111</v>
      </c>
    </row>
    <row r="98" spans="1:19" s="48" customFormat="1" ht="33.950000000000003" customHeight="1">
      <c r="A98" s="102">
        <f t="shared" si="23"/>
        <v>94</v>
      </c>
      <c r="B98" s="49" t="s">
        <v>356</v>
      </c>
      <c r="C98" s="49" t="s">
        <v>305</v>
      </c>
      <c r="D98" s="49" t="s">
        <v>355</v>
      </c>
      <c r="E98" s="50" t="s">
        <v>293</v>
      </c>
      <c r="F98" s="39">
        <v>23100</v>
      </c>
      <c r="G98" s="51"/>
      <c r="H98" s="46">
        <v>25</v>
      </c>
      <c r="I98" s="46">
        <f t="shared" si="24"/>
        <v>662.97</v>
      </c>
      <c r="J98" s="46">
        <f t="shared" si="25"/>
        <v>1640.1</v>
      </c>
      <c r="K98" s="44">
        <f t="shared" si="26"/>
        <v>254.10000000000002</v>
      </c>
      <c r="L98" s="46">
        <f t="shared" si="27"/>
        <v>702.24</v>
      </c>
      <c r="M98" s="46">
        <f t="shared" si="28"/>
        <v>1637.7900000000002</v>
      </c>
      <c r="N98" s="45">
        <v>2700.24</v>
      </c>
      <c r="O98" s="46">
        <f t="shared" si="29"/>
        <v>7597.44</v>
      </c>
      <c r="P98" s="46">
        <f t="shared" si="30"/>
        <v>4090.45</v>
      </c>
      <c r="Q98" s="46">
        <f t="shared" si="31"/>
        <v>3531.99</v>
      </c>
      <c r="R98" s="46">
        <f t="shared" si="32"/>
        <v>19009.55</v>
      </c>
      <c r="S98" s="47">
        <v>111</v>
      </c>
    </row>
    <row r="99" spans="1:19" s="48" customFormat="1" ht="33.950000000000003" customHeight="1">
      <c r="A99" s="102">
        <f t="shared" si="23"/>
        <v>95</v>
      </c>
      <c r="B99" s="49" t="s">
        <v>366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24"/>
        <v>662.97</v>
      </c>
      <c r="J99" s="46">
        <f t="shared" si="25"/>
        <v>1640.1</v>
      </c>
      <c r="K99" s="44">
        <f t="shared" si="26"/>
        <v>254.10000000000002</v>
      </c>
      <c r="L99" s="46">
        <f t="shared" si="27"/>
        <v>702.24</v>
      </c>
      <c r="M99" s="46">
        <f t="shared" si="28"/>
        <v>1637.7900000000002</v>
      </c>
      <c r="N99" s="45"/>
      <c r="O99" s="46">
        <f t="shared" si="29"/>
        <v>4897.2</v>
      </c>
      <c r="P99" s="46">
        <f t="shared" si="30"/>
        <v>1390.21</v>
      </c>
      <c r="Q99" s="46">
        <f t="shared" si="31"/>
        <v>3531.99</v>
      </c>
      <c r="R99" s="46">
        <f t="shared" si="32"/>
        <v>21709.79</v>
      </c>
      <c r="S99" s="47">
        <v>111</v>
      </c>
    </row>
    <row r="100" spans="1:19" s="48" customFormat="1" ht="33.950000000000003" customHeight="1">
      <c r="A100" s="102">
        <f t="shared" si="23"/>
        <v>96</v>
      </c>
      <c r="B100" s="49" t="s">
        <v>257</v>
      </c>
      <c r="C100" s="49" t="s">
        <v>28</v>
      </c>
      <c r="D100" s="49" t="s">
        <v>80</v>
      </c>
      <c r="E100" s="50" t="s">
        <v>295</v>
      </c>
      <c r="F100" s="39">
        <v>23100</v>
      </c>
      <c r="G100" s="51"/>
      <c r="H100" s="46">
        <v>25</v>
      </c>
      <c r="I100" s="46">
        <f t="shared" si="24"/>
        <v>662.97</v>
      </c>
      <c r="J100" s="46">
        <f t="shared" si="25"/>
        <v>1640.1</v>
      </c>
      <c r="K100" s="44">
        <f t="shared" si="26"/>
        <v>254.10000000000002</v>
      </c>
      <c r="L100" s="46">
        <f t="shared" si="27"/>
        <v>702.24</v>
      </c>
      <c r="M100" s="46">
        <f t="shared" si="28"/>
        <v>1637.7900000000002</v>
      </c>
      <c r="N100" s="45"/>
      <c r="O100" s="46">
        <f t="shared" si="29"/>
        <v>4897.2</v>
      </c>
      <c r="P100" s="46">
        <f t="shared" si="30"/>
        <v>1390.21</v>
      </c>
      <c r="Q100" s="46">
        <f t="shared" si="31"/>
        <v>3531.99</v>
      </c>
      <c r="R100" s="46">
        <f t="shared" si="32"/>
        <v>21709.79</v>
      </c>
      <c r="S100" s="47">
        <v>111</v>
      </c>
    </row>
    <row r="101" spans="1:19" s="48" customFormat="1" ht="33.950000000000003" customHeight="1">
      <c r="A101" s="102">
        <f t="shared" si="23"/>
        <v>97</v>
      </c>
      <c r="B101" s="49" t="s">
        <v>404</v>
      </c>
      <c r="C101" s="49" t="s">
        <v>305</v>
      </c>
      <c r="D101" s="49" t="s">
        <v>355</v>
      </c>
      <c r="E101" s="50" t="s">
        <v>294</v>
      </c>
      <c r="F101" s="39">
        <v>23100</v>
      </c>
      <c r="G101" s="51"/>
      <c r="H101" s="46">
        <v>25</v>
      </c>
      <c r="I101" s="46">
        <f t="shared" si="24"/>
        <v>662.97</v>
      </c>
      <c r="J101" s="46">
        <f t="shared" si="25"/>
        <v>1640.1</v>
      </c>
      <c r="K101" s="44">
        <f t="shared" si="26"/>
        <v>254.10000000000002</v>
      </c>
      <c r="L101" s="46">
        <f t="shared" si="27"/>
        <v>702.24</v>
      </c>
      <c r="M101" s="46">
        <f t="shared" si="28"/>
        <v>1637.7900000000002</v>
      </c>
      <c r="N101" s="45"/>
      <c r="O101" s="46">
        <f t="shared" si="29"/>
        <v>4897.2</v>
      </c>
      <c r="P101" s="46">
        <f t="shared" si="30"/>
        <v>1390.21</v>
      </c>
      <c r="Q101" s="46">
        <f t="shared" si="31"/>
        <v>3531.99</v>
      </c>
      <c r="R101" s="46">
        <f t="shared" si="32"/>
        <v>21709.79</v>
      </c>
      <c r="S101" s="47">
        <v>111</v>
      </c>
    </row>
    <row r="102" spans="1:19" s="48" customFormat="1" ht="33.950000000000003" customHeight="1">
      <c r="A102" s="102">
        <f t="shared" si="23"/>
        <v>98</v>
      </c>
      <c r="B102" s="49" t="s">
        <v>326</v>
      </c>
      <c r="C102" s="49" t="s">
        <v>28</v>
      </c>
      <c r="D102" s="49" t="s">
        <v>130</v>
      </c>
      <c r="E102" s="50" t="s">
        <v>293</v>
      </c>
      <c r="F102" s="39">
        <v>23100</v>
      </c>
      <c r="G102" s="51"/>
      <c r="H102" s="46">
        <v>25</v>
      </c>
      <c r="I102" s="46">
        <f t="shared" si="24"/>
        <v>662.97</v>
      </c>
      <c r="J102" s="46">
        <f t="shared" si="25"/>
        <v>1640.1</v>
      </c>
      <c r="K102" s="44">
        <f t="shared" si="26"/>
        <v>254.10000000000002</v>
      </c>
      <c r="L102" s="46">
        <f t="shared" si="27"/>
        <v>702.24</v>
      </c>
      <c r="M102" s="46">
        <f t="shared" si="28"/>
        <v>1637.7900000000002</v>
      </c>
      <c r="N102" s="45"/>
      <c r="O102" s="46">
        <f t="shared" si="29"/>
        <v>4897.2</v>
      </c>
      <c r="P102" s="46">
        <f t="shared" si="30"/>
        <v>1390.21</v>
      </c>
      <c r="Q102" s="46">
        <f t="shared" si="31"/>
        <v>3531.99</v>
      </c>
      <c r="R102" s="46">
        <f t="shared" si="32"/>
        <v>21709.79</v>
      </c>
      <c r="S102" s="47">
        <v>111</v>
      </c>
    </row>
    <row r="103" spans="1:19" s="48" customFormat="1" ht="33.950000000000003" customHeight="1">
      <c r="A103" s="102">
        <f t="shared" si="23"/>
        <v>99</v>
      </c>
      <c r="B103" s="49" t="s">
        <v>210</v>
      </c>
      <c r="C103" s="49" t="s">
        <v>306</v>
      </c>
      <c r="D103" s="49" t="s">
        <v>54</v>
      </c>
      <c r="E103" s="50" t="s">
        <v>295</v>
      </c>
      <c r="F103" s="39">
        <v>22000</v>
      </c>
      <c r="G103" s="51"/>
      <c r="H103" s="46">
        <v>25</v>
      </c>
      <c r="I103" s="46">
        <f t="shared" si="24"/>
        <v>631.4</v>
      </c>
      <c r="J103" s="46">
        <f t="shared" si="25"/>
        <v>1561.9999999999998</v>
      </c>
      <c r="K103" s="44">
        <f t="shared" si="26"/>
        <v>242.00000000000003</v>
      </c>
      <c r="L103" s="46">
        <f t="shared" si="27"/>
        <v>668.8</v>
      </c>
      <c r="M103" s="46">
        <f t="shared" si="28"/>
        <v>1559.8000000000002</v>
      </c>
      <c r="N103" s="45"/>
      <c r="O103" s="46">
        <f t="shared" si="29"/>
        <v>4664</v>
      </c>
      <c r="P103" s="46">
        <f t="shared" si="30"/>
        <v>1325.1999999999998</v>
      </c>
      <c r="Q103" s="46">
        <f t="shared" si="31"/>
        <v>3363.8</v>
      </c>
      <c r="R103" s="46">
        <f t="shared" si="32"/>
        <v>20674.8</v>
      </c>
      <c r="S103" s="47">
        <v>111</v>
      </c>
    </row>
    <row r="104" spans="1:19" s="48" customFormat="1" ht="33.950000000000003" customHeight="1">
      <c r="A104" s="102">
        <f t="shared" si="23"/>
        <v>100</v>
      </c>
      <c r="B104" s="49" t="s">
        <v>168</v>
      </c>
      <c r="C104" s="49" t="s">
        <v>59</v>
      </c>
      <c r="D104" s="49" t="s">
        <v>169</v>
      </c>
      <c r="E104" s="50" t="s">
        <v>294</v>
      </c>
      <c r="F104" s="39">
        <v>26250</v>
      </c>
      <c r="G104" s="51"/>
      <c r="H104" s="46">
        <v>25</v>
      </c>
      <c r="I104" s="46">
        <f t="shared" si="24"/>
        <v>753.375</v>
      </c>
      <c r="J104" s="46">
        <f t="shared" si="25"/>
        <v>1863.7499999999998</v>
      </c>
      <c r="K104" s="44">
        <f t="shared" si="26"/>
        <v>288.75000000000006</v>
      </c>
      <c r="L104" s="46">
        <f t="shared" si="27"/>
        <v>798</v>
      </c>
      <c r="M104" s="46">
        <f t="shared" si="28"/>
        <v>1861.1250000000002</v>
      </c>
      <c r="N104" s="45"/>
      <c r="O104" s="46">
        <f t="shared" si="29"/>
        <v>5565</v>
      </c>
      <c r="P104" s="46">
        <f t="shared" si="30"/>
        <v>1576.375</v>
      </c>
      <c r="Q104" s="46">
        <f t="shared" si="31"/>
        <v>4013.625</v>
      </c>
      <c r="R104" s="46">
        <f t="shared" si="32"/>
        <v>24673.625</v>
      </c>
      <c r="S104" s="47">
        <v>111</v>
      </c>
    </row>
    <row r="105" spans="1:19" s="48" customFormat="1" ht="33.950000000000003" customHeight="1">
      <c r="A105" s="102">
        <f t="shared" si="23"/>
        <v>101</v>
      </c>
      <c r="B105" s="49" t="s">
        <v>146</v>
      </c>
      <c r="C105" s="49" t="s">
        <v>59</v>
      </c>
      <c r="D105" s="49" t="s">
        <v>147</v>
      </c>
      <c r="E105" s="50" t="s">
        <v>295</v>
      </c>
      <c r="F105" s="39">
        <v>23100</v>
      </c>
      <c r="G105" s="51"/>
      <c r="H105" s="46">
        <v>25</v>
      </c>
      <c r="I105" s="46">
        <f t="shared" si="24"/>
        <v>662.97</v>
      </c>
      <c r="J105" s="46">
        <f t="shared" si="25"/>
        <v>1640.1</v>
      </c>
      <c r="K105" s="44">
        <f t="shared" si="26"/>
        <v>254.10000000000002</v>
      </c>
      <c r="L105" s="46">
        <f t="shared" si="27"/>
        <v>702.24</v>
      </c>
      <c r="M105" s="46">
        <f t="shared" si="28"/>
        <v>1637.7900000000002</v>
      </c>
      <c r="N105" s="45"/>
      <c r="O105" s="46">
        <f t="shared" si="29"/>
        <v>4897.2</v>
      </c>
      <c r="P105" s="46">
        <f t="shared" si="30"/>
        <v>1390.21</v>
      </c>
      <c r="Q105" s="46">
        <f t="shared" si="31"/>
        <v>3531.99</v>
      </c>
      <c r="R105" s="46">
        <f t="shared" si="32"/>
        <v>21709.79</v>
      </c>
      <c r="S105" s="47">
        <v>111</v>
      </c>
    </row>
    <row r="106" spans="1:19" s="48" customFormat="1" ht="33.950000000000003" customHeight="1">
      <c r="A106" s="102">
        <f t="shared" si="23"/>
        <v>102</v>
      </c>
      <c r="B106" s="49" t="s">
        <v>58</v>
      </c>
      <c r="C106" s="49" t="s">
        <v>59</v>
      </c>
      <c r="D106" s="49" t="s">
        <v>32</v>
      </c>
      <c r="E106" s="50" t="s">
        <v>294</v>
      </c>
      <c r="F106" s="39">
        <v>22000</v>
      </c>
      <c r="G106" s="51"/>
      <c r="H106" s="46">
        <v>25</v>
      </c>
      <c r="I106" s="46">
        <f t="shared" si="24"/>
        <v>631.4</v>
      </c>
      <c r="J106" s="46">
        <f t="shared" si="25"/>
        <v>1561.9999999999998</v>
      </c>
      <c r="K106" s="44">
        <f t="shared" si="26"/>
        <v>242.00000000000003</v>
      </c>
      <c r="L106" s="46">
        <f t="shared" si="27"/>
        <v>668.8</v>
      </c>
      <c r="M106" s="46">
        <f t="shared" si="28"/>
        <v>1559.8000000000002</v>
      </c>
      <c r="N106" s="45"/>
      <c r="O106" s="46">
        <f t="shared" si="29"/>
        <v>4664</v>
      </c>
      <c r="P106" s="46">
        <f t="shared" si="30"/>
        <v>1325.1999999999998</v>
      </c>
      <c r="Q106" s="46">
        <f t="shared" si="31"/>
        <v>3363.8</v>
      </c>
      <c r="R106" s="46">
        <f t="shared" si="32"/>
        <v>20674.8</v>
      </c>
      <c r="S106" s="47">
        <v>111</v>
      </c>
    </row>
    <row r="107" spans="1:19" s="48" customFormat="1" ht="33.950000000000003" customHeight="1">
      <c r="A107" s="102">
        <f t="shared" si="23"/>
        <v>103</v>
      </c>
      <c r="B107" s="49" t="s">
        <v>176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24"/>
        <v>631.4</v>
      </c>
      <c r="J107" s="46">
        <f t="shared" si="25"/>
        <v>1561.9999999999998</v>
      </c>
      <c r="K107" s="44">
        <f t="shared" si="26"/>
        <v>242.00000000000003</v>
      </c>
      <c r="L107" s="46">
        <f t="shared" si="27"/>
        <v>668.8</v>
      </c>
      <c r="M107" s="46">
        <f t="shared" si="28"/>
        <v>1559.8000000000002</v>
      </c>
      <c r="N107" s="45">
        <v>1350.12</v>
      </c>
      <c r="O107" s="46">
        <f t="shared" si="29"/>
        <v>6014.12</v>
      </c>
      <c r="P107" s="46">
        <f t="shared" si="30"/>
        <v>2675.3199999999997</v>
      </c>
      <c r="Q107" s="46">
        <f t="shared" si="31"/>
        <v>3363.8</v>
      </c>
      <c r="R107" s="46">
        <f t="shared" si="32"/>
        <v>19324.68</v>
      </c>
      <c r="S107" s="47">
        <v>111</v>
      </c>
    </row>
    <row r="108" spans="1:19" s="48" customFormat="1" ht="33.950000000000003" customHeight="1">
      <c r="A108" s="102">
        <f t="shared" si="23"/>
        <v>104</v>
      </c>
      <c r="B108" s="49" t="s">
        <v>268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24"/>
        <v>631.4</v>
      </c>
      <c r="J108" s="46">
        <f t="shared" si="25"/>
        <v>1561.9999999999998</v>
      </c>
      <c r="K108" s="44">
        <f t="shared" si="26"/>
        <v>242.00000000000003</v>
      </c>
      <c r="L108" s="46">
        <f t="shared" si="27"/>
        <v>668.8</v>
      </c>
      <c r="M108" s="46">
        <f t="shared" si="28"/>
        <v>1559.8000000000002</v>
      </c>
      <c r="N108" s="45"/>
      <c r="O108" s="46">
        <f t="shared" si="29"/>
        <v>4664</v>
      </c>
      <c r="P108" s="46">
        <f t="shared" si="30"/>
        <v>1325.1999999999998</v>
      </c>
      <c r="Q108" s="46">
        <f t="shared" si="31"/>
        <v>3363.8</v>
      </c>
      <c r="R108" s="46">
        <f t="shared" si="32"/>
        <v>20674.8</v>
      </c>
      <c r="S108" s="47">
        <v>111</v>
      </c>
    </row>
    <row r="109" spans="1:19" s="48" customFormat="1" ht="33.950000000000003" customHeight="1">
      <c r="A109" s="102">
        <f t="shared" si="23"/>
        <v>105</v>
      </c>
      <c r="B109" s="49" t="s">
        <v>156</v>
      </c>
      <c r="C109" s="49" t="s">
        <v>59</v>
      </c>
      <c r="D109" s="49" t="s">
        <v>32</v>
      </c>
      <c r="E109" s="50" t="s">
        <v>294</v>
      </c>
      <c r="F109" s="39">
        <v>24525</v>
      </c>
      <c r="G109" s="51"/>
      <c r="H109" s="46">
        <v>25</v>
      </c>
      <c r="I109" s="46">
        <f t="shared" si="24"/>
        <v>703.86749999999995</v>
      </c>
      <c r="J109" s="46">
        <f t="shared" si="25"/>
        <v>1741.2749999999999</v>
      </c>
      <c r="K109" s="44">
        <f t="shared" si="26"/>
        <v>269.77500000000003</v>
      </c>
      <c r="L109" s="46">
        <f t="shared" si="27"/>
        <v>745.56</v>
      </c>
      <c r="M109" s="46">
        <f t="shared" si="28"/>
        <v>1738.8225000000002</v>
      </c>
      <c r="N109" s="45"/>
      <c r="O109" s="46">
        <f t="shared" si="29"/>
        <v>5199.3</v>
      </c>
      <c r="P109" s="46">
        <f t="shared" si="30"/>
        <v>1474.4274999999998</v>
      </c>
      <c r="Q109" s="46">
        <f t="shared" si="31"/>
        <v>3749.8725000000004</v>
      </c>
      <c r="R109" s="46">
        <f t="shared" si="32"/>
        <v>23050.572500000002</v>
      </c>
      <c r="S109" s="47">
        <v>111</v>
      </c>
    </row>
    <row r="110" spans="1:19" s="48" customFormat="1" ht="33.950000000000003" customHeight="1">
      <c r="A110" s="102">
        <f t="shared" si="23"/>
        <v>106</v>
      </c>
      <c r="B110" s="42" t="s">
        <v>319</v>
      </c>
      <c r="C110" s="42" t="s">
        <v>59</v>
      </c>
      <c r="D110" s="42" t="s">
        <v>32</v>
      </c>
      <c r="E110" s="50" t="s">
        <v>293</v>
      </c>
      <c r="F110" s="39">
        <v>19800</v>
      </c>
      <c r="G110" s="51"/>
      <c r="H110" s="46">
        <v>25</v>
      </c>
      <c r="I110" s="46">
        <f t="shared" si="24"/>
        <v>568.26</v>
      </c>
      <c r="J110" s="46">
        <f t="shared" si="25"/>
        <v>1405.8</v>
      </c>
      <c r="K110" s="44">
        <f t="shared" si="26"/>
        <v>217.8</v>
      </c>
      <c r="L110" s="46">
        <f t="shared" si="27"/>
        <v>601.91999999999996</v>
      </c>
      <c r="M110" s="46">
        <f t="shared" si="28"/>
        <v>1403.8200000000002</v>
      </c>
      <c r="N110" s="45"/>
      <c r="O110" s="46">
        <f t="shared" si="29"/>
        <v>4197.6000000000004</v>
      </c>
      <c r="P110" s="46">
        <f t="shared" si="30"/>
        <v>1195.1799999999998</v>
      </c>
      <c r="Q110" s="46">
        <f t="shared" si="31"/>
        <v>3027.42</v>
      </c>
      <c r="R110" s="46">
        <f t="shared" si="32"/>
        <v>18604.82</v>
      </c>
      <c r="S110" s="47">
        <v>111</v>
      </c>
    </row>
    <row r="111" spans="1:19" s="48" customFormat="1" ht="33.950000000000003" customHeight="1">
      <c r="A111" s="102">
        <f t="shared" si="23"/>
        <v>107</v>
      </c>
      <c r="B111" s="49" t="s">
        <v>353</v>
      </c>
      <c r="C111" s="49" t="s">
        <v>59</v>
      </c>
      <c r="D111" s="42" t="s">
        <v>32</v>
      </c>
      <c r="E111" s="43" t="s">
        <v>293</v>
      </c>
      <c r="F111" s="130">
        <v>23000</v>
      </c>
      <c r="G111" s="115"/>
      <c r="H111" s="130">
        <v>25</v>
      </c>
      <c r="I111" s="46">
        <f t="shared" si="24"/>
        <v>660.1</v>
      </c>
      <c r="J111" s="46">
        <f t="shared" si="25"/>
        <v>1632.9999999999998</v>
      </c>
      <c r="K111" s="44">
        <f t="shared" si="26"/>
        <v>253.00000000000003</v>
      </c>
      <c r="L111" s="46">
        <f t="shared" si="27"/>
        <v>699.2</v>
      </c>
      <c r="M111" s="46">
        <f t="shared" si="28"/>
        <v>1630.7</v>
      </c>
      <c r="N111" s="45"/>
      <c r="O111" s="46">
        <f t="shared" si="29"/>
        <v>4876</v>
      </c>
      <c r="P111" s="46">
        <f t="shared" si="30"/>
        <v>1384.3000000000002</v>
      </c>
      <c r="Q111" s="46">
        <f t="shared" si="31"/>
        <v>3516.7</v>
      </c>
      <c r="R111" s="46">
        <f t="shared" si="32"/>
        <v>21615.7</v>
      </c>
      <c r="S111" s="47">
        <v>111</v>
      </c>
    </row>
    <row r="112" spans="1:19" s="48" customFormat="1" ht="33.950000000000003" customHeight="1">
      <c r="A112" s="102">
        <f t="shared" si="23"/>
        <v>108</v>
      </c>
      <c r="B112" s="49" t="s">
        <v>376</v>
      </c>
      <c r="C112" s="49" t="s">
        <v>59</v>
      </c>
      <c r="D112" s="42" t="s">
        <v>32</v>
      </c>
      <c r="E112" s="50" t="s">
        <v>294</v>
      </c>
      <c r="F112" s="39">
        <v>22000</v>
      </c>
      <c r="G112" s="51"/>
      <c r="H112" s="46">
        <v>25</v>
      </c>
      <c r="I112" s="46">
        <f t="shared" si="24"/>
        <v>631.4</v>
      </c>
      <c r="J112" s="46">
        <f t="shared" si="25"/>
        <v>1561.9999999999998</v>
      </c>
      <c r="K112" s="44">
        <f t="shared" si="26"/>
        <v>242.00000000000003</v>
      </c>
      <c r="L112" s="46">
        <f t="shared" si="27"/>
        <v>668.8</v>
      </c>
      <c r="M112" s="46">
        <f t="shared" si="28"/>
        <v>1559.8000000000002</v>
      </c>
      <c r="N112" s="45"/>
      <c r="O112" s="46">
        <f t="shared" si="29"/>
        <v>4664</v>
      </c>
      <c r="P112" s="46">
        <f t="shared" si="30"/>
        <v>1325.1999999999998</v>
      </c>
      <c r="Q112" s="46">
        <f t="shared" si="31"/>
        <v>3363.8</v>
      </c>
      <c r="R112" s="46">
        <f t="shared" si="32"/>
        <v>20674.8</v>
      </c>
      <c r="S112" s="47">
        <v>111</v>
      </c>
    </row>
    <row r="113" spans="1:19" s="48" customFormat="1" ht="33.950000000000003" customHeight="1">
      <c r="A113" s="102">
        <f t="shared" si="23"/>
        <v>109</v>
      </c>
      <c r="B113" s="49" t="s">
        <v>360</v>
      </c>
      <c r="C113" s="49" t="s">
        <v>59</v>
      </c>
      <c r="D113" s="49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24"/>
        <v>631.4</v>
      </c>
      <c r="J113" s="46">
        <f t="shared" si="25"/>
        <v>1561.9999999999998</v>
      </c>
      <c r="K113" s="44">
        <f t="shared" si="26"/>
        <v>242.00000000000003</v>
      </c>
      <c r="L113" s="46">
        <f t="shared" si="27"/>
        <v>668.8</v>
      </c>
      <c r="M113" s="46">
        <f t="shared" si="28"/>
        <v>1559.8000000000002</v>
      </c>
      <c r="N113" s="45"/>
      <c r="O113" s="46">
        <f t="shared" si="29"/>
        <v>4664</v>
      </c>
      <c r="P113" s="46">
        <f t="shared" si="30"/>
        <v>1325.1999999999998</v>
      </c>
      <c r="Q113" s="46">
        <f t="shared" si="31"/>
        <v>3363.8</v>
      </c>
      <c r="R113" s="46">
        <f t="shared" si="32"/>
        <v>20674.8</v>
      </c>
      <c r="S113" s="47">
        <v>111</v>
      </c>
    </row>
    <row r="114" spans="1:19" s="48" customFormat="1" ht="33.950000000000003" customHeight="1">
      <c r="A114" s="102">
        <f t="shared" si="23"/>
        <v>110</v>
      </c>
      <c r="B114" s="49" t="s">
        <v>386</v>
      </c>
      <c r="C114" s="49" t="s">
        <v>59</v>
      </c>
      <c r="D114" s="49" t="s">
        <v>32</v>
      </c>
      <c r="E114" s="50" t="s">
        <v>293</v>
      </c>
      <c r="F114" s="39">
        <v>24000</v>
      </c>
      <c r="G114" s="51"/>
      <c r="H114" s="46">
        <v>25</v>
      </c>
      <c r="I114" s="46">
        <f t="shared" si="24"/>
        <v>688.8</v>
      </c>
      <c r="J114" s="46">
        <f t="shared" si="25"/>
        <v>1703.9999999999998</v>
      </c>
      <c r="K114" s="44">
        <f t="shared" si="26"/>
        <v>264</v>
      </c>
      <c r="L114" s="46">
        <f t="shared" si="27"/>
        <v>729.6</v>
      </c>
      <c r="M114" s="46">
        <f t="shared" si="28"/>
        <v>1701.6000000000001</v>
      </c>
      <c r="N114" s="45"/>
      <c r="O114" s="46">
        <f t="shared" si="29"/>
        <v>5088</v>
      </c>
      <c r="P114" s="46">
        <f t="shared" si="30"/>
        <v>1443.4</v>
      </c>
      <c r="Q114" s="46">
        <f t="shared" si="31"/>
        <v>3669.6</v>
      </c>
      <c r="R114" s="46">
        <f t="shared" si="32"/>
        <v>22556.6</v>
      </c>
      <c r="S114" s="47">
        <v>111</v>
      </c>
    </row>
    <row r="115" spans="1:19" s="48" customFormat="1" ht="33.950000000000003" customHeight="1">
      <c r="A115" s="102">
        <f t="shared" si="23"/>
        <v>111</v>
      </c>
      <c r="B115" s="95" t="s">
        <v>401</v>
      </c>
      <c r="C115" s="49" t="s">
        <v>59</v>
      </c>
      <c r="D115" s="42" t="s">
        <v>32</v>
      </c>
      <c r="E115" s="50" t="s">
        <v>294</v>
      </c>
      <c r="F115" s="39">
        <v>24000</v>
      </c>
      <c r="G115" s="51"/>
      <c r="H115" s="46">
        <v>25</v>
      </c>
      <c r="I115" s="46">
        <f t="shared" si="24"/>
        <v>688.8</v>
      </c>
      <c r="J115" s="46">
        <f t="shared" si="25"/>
        <v>1703.9999999999998</v>
      </c>
      <c r="K115" s="44">
        <f t="shared" si="26"/>
        <v>264</v>
      </c>
      <c r="L115" s="46">
        <f t="shared" si="27"/>
        <v>729.6</v>
      </c>
      <c r="M115" s="46">
        <f t="shared" si="28"/>
        <v>1701.6000000000001</v>
      </c>
      <c r="N115" s="45"/>
      <c r="O115" s="46">
        <f t="shared" si="29"/>
        <v>5088</v>
      </c>
      <c r="P115" s="46">
        <f t="shared" si="30"/>
        <v>1443.4</v>
      </c>
      <c r="Q115" s="46">
        <f t="shared" si="31"/>
        <v>3669.6</v>
      </c>
      <c r="R115" s="46">
        <f t="shared" si="32"/>
        <v>22556.6</v>
      </c>
      <c r="S115" s="47">
        <v>111</v>
      </c>
    </row>
    <row r="116" spans="1:19" s="48" customFormat="1" ht="33.950000000000003" customHeight="1">
      <c r="A116" s="102">
        <f t="shared" si="23"/>
        <v>112</v>
      </c>
      <c r="B116" s="49" t="s">
        <v>315</v>
      </c>
      <c r="C116" s="49" t="s">
        <v>59</v>
      </c>
      <c r="D116" s="49" t="s">
        <v>32</v>
      </c>
      <c r="E116" s="50" t="s">
        <v>293</v>
      </c>
      <c r="F116" s="39">
        <v>19800</v>
      </c>
      <c r="G116" s="51"/>
      <c r="H116" s="46">
        <v>25</v>
      </c>
      <c r="I116" s="46">
        <f t="shared" si="24"/>
        <v>568.26</v>
      </c>
      <c r="J116" s="46">
        <f t="shared" si="25"/>
        <v>1405.8</v>
      </c>
      <c r="K116" s="44">
        <f t="shared" si="26"/>
        <v>217.8</v>
      </c>
      <c r="L116" s="46">
        <f t="shared" si="27"/>
        <v>601.91999999999996</v>
      </c>
      <c r="M116" s="46">
        <f t="shared" si="28"/>
        <v>1403.8200000000002</v>
      </c>
      <c r="N116" s="45"/>
      <c r="O116" s="46">
        <f t="shared" si="29"/>
        <v>4197.6000000000004</v>
      </c>
      <c r="P116" s="46">
        <f t="shared" si="30"/>
        <v>1195.1799999999998</v>
      </c>
      <c r="Q116" s="46">
        <f t="shared" si="31"/>
        <v>3027.42</v>
      </c>
      <c r="R116" s="46">
        <f t="shared" si="32"/>
        <v>18604.82</v>
      </c>
      <c r="S116" s="47">
        <v>111</v>
      </c>
    </row>
    <row r="117" spans="1:19" s="48" customFormat="1" ht="33.950000000000003" customHeight="1">
      <c r="A117" s="102">
        <f t="shared" si="23"/>
        <v>113</v>
      </c>
      <c r="B117" s="49" t="s">
        <v>420</v>
      </c>
      <c r="C117" s="49" t="s">
        <v>59</v>
      </c>
      <c r="D117" s="49" t="s">
        <v>32</v>
      </c>
      <c r="E117" s="50" t="s">
        <v>293</v>
      </c>
      <c r="F117" s="39">
        <v>22000</v>
      </c>
      <c r="G117" s="51"/>
      <c r="H117" s="46">
        <v>25</v>
      </c>
      <c r="I117" s="46">
        <f t="shared" si="24"/>
        <v>631.4</v>
      </c>
      <c r="J117" s="46">
        <f t="shared" si="25"/>
        <v>1561.9999999999998</v>
      </c>
      <c r="K117" s="44">
        <f t="shared" si="26"/>
        <v>242.00000000000003</v>
      </c>
      <c r="L117" s="46">
        <f t="shared" si="27"/>
        <v>668.8</v>
      </c>
      <c r="M117" s="46">
        <f t="shared" si="28"/>
        <v>1559.8000000000002</v>
      </c>
      <c r="N117" s="45"/>
      <c r="O117" s="46">
        <f t="shared" si="29"/>
        <v>4664</v>
      </c>
      <c r="P117" s="46">
        <f t="shared" si="30"/>
        <v>1325.1999999999998</v>
      </c>
      <c r="Q117" s="46">
        <f t="shared" si="31"/>
        <v>3363.8</v>
      </c>
      <c r="R117" s="46">
        <f t="shared" si="32"/>
        <v>20674.8</v>
      </c>
      <c r="S117" s="47">
        <v>111</v>
      </c>
    </row>
    <row r="118" spans="1:19" s="48" customFormat="1" ht="33.950000000000003" customHeight="1">
      <c r="A118" s="102">
        <f t="shared" si="23"/>
        <v>114</v>
      </c>
      <c r="B118" s="49" t="s">
        <v>421</v>
      </c>
      <c r="C118" s="49" t="s">
        <v>59</v>
      </c>
      <c r="D118" s="49" t="s">
        <v>32</v>
      </c>
      <c r="E118" s="50" t="s">
        <v>293</v>
      </c>
      <c r="F118" s="39">
        <v>21500</v>
      </c>
      <c r="G118" s="51"/>
      <c r="H118" s="46">
        <v>25</v>
      </c>
      <c r="I118" s="46">
        <f t="shared" si="24"/>
        <v>617.04999999999995</v>
      </c>
      <c r="J118" s="46">
        <f t="shared" si="25"/>
        <v>1526.4999999999998</v>
      </c>
      <c r="K118" s="44">
        <f t="shared" si="26"/>
        <v>236.50000000000003</v>
      </c>
      <c r="L118" s="46">
        <f t="shared" si="27"/>
        <v>653.6</v>
      </c>
      <c r="M118" s="46">
        <f t="shared" si="28"/>
        <v>1524.3500000000001</v>
      </c>
      <c r="N118" s="45"/>
      <c r="O118" s="46">
        <f t="shared" si="29"/>
        <v>4558</v>
      </c>
      <c r="P118" s="46">
        <f t="shared" si="30"/>
        <v>1295.6500000000001</v>
      </c>
      <c r="Q118" s="46">
        <f t="shared" si="31"/>
        <v>3287.35</v>
      </c>
      <c r="R118" s="46">
        <f t="shared" si="32"/>
        <v>20204.349999999999</v>
      </c>
      <c r="S118" s="47">
        <v>111</v>
      </c>
    </row>
    <row r="119" spans="1:19" s="48" customFormat="1" ht="33.950000000000003" customHeight="1">
      <c r="A119" s="102">
        <f t="shared" si="23"/>
        <v>115</v>
      </c>
      <c r="B119" s="49" t="s">
        <v>114</v>
      </c>
      <c r="C119" s="49" t="s">
        <v>59</v>
      </c>
      <c r="D119" s="49" t="s">
        <v>115</v>
      </c>
      <c r="E119" s="50" t="s">
        <v>294</v>
      </c>
      <c r="F119" s="39">
        <v>16500</v>
      </c>
      <c r="G119" s="51"/>
      <c r="H119" s="46">
        <v>25</v>
      </c>
      <c r="I119" s="46">
        <f t="shared" si="24"/>
        <v>473.55</v>
      </c>
      <c r="J119" s="46">
        <f t="shared" si="25"/>
        <v>1171.5</v>
      </c>
      <c r="K119" s="44">
        <f t="shared" si="26"/>
        <v>181.50000000000003</v>
      </c>
      <c r="L119" s="46">
        <f t="shared" si="27"/>
        <v>501.6</v>
      </c>
      <c r="M119" s="46">
        <f t="shared" si="28"/>
        <v>1169.8500000000001</v>
      </c>
      <c r="N119" s="45"/>
      <c r="O119" s="46">
        <f t="shared" si="29"/>
        <v>3498</v>
      </c>
      <c r="P119" s="46">
        <f t="shared" si="30"/>
        <v>1000.1500000000001</v>
      </c>
      <c r="Q119" s="46">
        <f t="shared" si="31"/>
        <v>2522.8500000000004</v>
      </c>
      <c r="R119" s="46">
        <f t="shared" si="32"/>
        <v>15499.85</v>
      </c>
      <c r="S119" s="47">
        <v>111</v>
      </c>
    </row>
    <row r="120" spans="1:19" s="48" customFormat="1" ht="33.950000000000003" customHeight="1">
      <c r="A120" s="102">
        <f t="shared" si="23"/>
        <v>116</v>
      </c>
      <c r="B120" s="49" t="s">
        <v>149</v>
      </c>
      <c r="C120" s="49" t="s">
        <v>55</v>
      </c>
      <c r="D120" s="49" t="s">
        <v>45</v>
      </c>
      <c r="E120" s="50" t="s">
        <v>295</v>
      </c>
      <c r="F120" s="39">
        <v>28875</v>
      </c>
      <c r="G120" s="51"/>
      <c r="H120" s="46">
        <v>25</v>
      </c>
      <c r="I120" s="46">
        <f t="shared" si="24"/>
        <v>828.71249999999998</v>
      </c>
      <c r="J120" s="46">
        <f t="shared" si="25"/>
        <v>2050.125</v>
      </c>
      <c r="K120" s="44">
        <f t="shared" si="26"/>
        <v>317.62500000000006</v>
      </c>
      <c r="L120" s="46">
        <f t="shared" si="27"/>
        <v>877.8</v>
      </c>
      <c r="M120" s="46">
        <f t="shared" si="28"/>
        <v>2047.2375000000002</v>
      </c>
      <c r="N120" s="45"/>
      <c r="O120" s="46">
        <f t="shared" si="29"/>
        <v>6121.5</v>
      </c>
      <c r="P120" s="46">
        <f t="shared" si="30"/>
        <v>1731.5124999999998</v>
      </c>
      <c r="Q120" s="46">
        <f t="shared" si="31"/>
        <v>4414.9875000000002</v>
      </c>
      <c r="R120" s="46">
        <f t="shared" si="32"/>
        <v>27143.487499999999</v>
      </c>
      <c r="S120" s="47">
        <v>111</v>
      </c>
    </row>
    <row r="121" spans="1:19" s="48" customFormat="1" ht="33.950000000000003" customHeight="1">
      <c r="A121" s="102">
        <f t="shared" si="23"/>
        <v>117</v>
      </c>
      <c r="B121" s="97" t="s">
        <v>394</v>
      </c>
      <c r="C121" s="49" t="s">
        <v>55</v>
      </c>
      <c r="D121" s="49" t="s">
        <v>45</v>
      </c>
      <c r="E121" s="50" t="s">
        <v>294</v>
      </c>
      <c r="F121" s="39">
        <v>38000</v>
      </c>
      <c r="G121" s="51">
        <v>160.38</v>
      </c>
      <c r="H121" s="46">
        <v>25</v>
      </c>
      <c r="I121" s="46">
        <f t="shared" si="24"/>
        <v>1090.5999999999999</v>
      </c>
      <c r="J121" s="46">
        <f t="shared" si="25"/>
        <v>2697.9999999999995</v>
      </c>
      <c r="K121" s="44">
        <f t="shared" si="26"/>
        <v>418.00000000000006</v>
      </c>
      <c r="L121" s="46">
        <f t="shared" si="27"/>
        <v>1155.2</v>
      </c>
      <c r="M121" s="46">
        <f t="shared" si="28"/>
        <v>2694.2000000000003</v>
      </c>
      <c r="N121" s="45"/>
      <c r="O121" s="46">
        <f t="shared" si="29"/>
        <v>8056</v>
      </c>
      <c r="P121" s="46">
        <f t="shared" si="30"/>
        <v>2431.1800000000003</v>
      </c>
      <c r="Q121" s="46">
        <f t="shared" si="31"/>
        <v>5810.2</v>
      </c>
      <c r="R121" s="46">
        <f t="shared" si="32"/>
        <v>35568.82</v>
      </c>
      <c r="S121" s="47">
        <v>111</v>
      </c>
    </row>
    <row r="122" spans="1:19" s="48" customFormat="1" ht="33.950000000000003" customHeight="1">
      <c r="A122" s="102">
        <f t="shared" si="23"/>
        <v>118</v>
      </c>
      <c r="B122" s="49" t="s">
        <v>148</v>
      </c>
      <c r="C122" s="49" t="s">
        <v>55</v>
      </c>
      <c r="D122" s="49" t="s">
        <v>147</v>
      </c>
      <c r="E122" s="50" t="s">
        <v>293</v>
      </c>
      <c r="F122" s="39">
        <v>23100</v>
      </c>
      <c r="G122" s="51"/>
      <c r="H122" s="46">
        <v>25</v>
      </c>
      <c r="I122" s="46">
        <f t="shared" si="24"/>
        <v>662.97</v>
      </c>
      <c r="J122" s="46">
        <f t="shared" si="25"/>
        <v>1640.1</v>
      </c>
      <c r="K122" s="44">
        <f t="shared" si="26"/>
        <v>254.10000000000002</v>
      </c>
      <c r="L122" s="46">
        <f t="shared" si="27"/>
        <v>702.24</v>
      </c>
      <c r="M122" s="46">
        <f t="shared" si="28"/>
        <v>1637.7900000000002</v>
      </c>
      <c r="N122" s="45"/>
      <c r="O122" s="46">
        <f t="shared" si="29"/>
        <v>4897.2</v>
      </c>
      <c r="P122" s="46">
        <f t="shared" si="30"/>
        <v>1390.21</v>
      </c>
      <c r="Q122" s="46">
        <f t="shared" si="31"/>
        <v>3531.99</v>
      </c>
      <c r="R122" s="46">
        <f t="shared" si="32"/>
        <v>21709.79</v>
      </c>
      <c r="S122" s="47">
        <v>111</v>
      </c>
    </row>
    <row r="123" spans="1:19" s="48" customFormat="1" ht="33.950000000000003" customHeight="1">
      <c r="A123" s="102">
        <f t="shared" si="23"/>
        <v>119</v>
      </c>
      <c r="B123" s="95" t="s">
        <v>398</v>
      </c>
      <c r="C123" s="49" t="s">
        <v>55</v>
      </c>
      <c r="D123" s="49" t="s">
        <v>147</v>
      </c>
      <c r="E123" s="50" t="s">
        <v>294</v>
      </c>
      <c r="F123" s="39">
        <v>23100</v>
      </c>
      <c r="G123" s="51"/>
      <c r="H123" s="46">
        <v>25</v>
      </c>
      <c r="I123" s="46">
        <f t="shared" si="24"/>
        <v>662.97</v>
      </c>
      <c r="J123" s="46">
        <f t="shared" si="25"/>
        <v>1640.1</v>
      </c>
      <c r="K123" s="44">
        <f t="shared" si="26"/>
        <v>254.10000000000002</v>
      </c>
      <c r="L123" s="46">
        <f t="shared" si="27"/>
        <v>702.24</v>
      </c>
      <c r="M123" s="46">
        <f t="shared" si="28"/>
        <v>1637.7900000000002</v>
      </c>
      <c r="N123" s="45"/>
      <c r="O123" s="46">
        <f t="shared" si="29"/>
        <v>4897.2</v>
      </c>
      <c r="P123" s="46">
        <f t="shared" si="30"/>
        <v>1390.21</v>
      </c>
      <c r="Q123" s="46">
        <f t="shared" si="31"/>
        <v>3531.99</v>
      </c>
      <c r="R123" s="46">
        <f t="shared" si="32"/>
        <v>21709.79</v>
      </c>
      <c r="S123" s="47">
        <v>111</v>
      </c>
    </row>
    <row r="124" spans="1:19" s="48" customFormat="1" ht="33.950000000000003" customHeight="1">
      <c r="A124" s="102">
        <f t="shared" si="23"/>
        <v>120</v>
      </c>
      <c r="B124" s="49" t="s">
        <v>233</v>
      </c>
      <c r="C124" s="49" t="s">
        <v>55</v>
      </c>
      <c r="D124" s="49" t="s">
        <v>54</v>
      </c>
      <c r="E124" s="50" t="s">
        <v>295</v>
      </c>
      <c r="F124" s="39">
        <v>22000</v>
      </c>
      <c r="G124" s="51"/>
      <c r="H124" s="46">
        <v>25</v>
      </c>
      <c r="I124" s="46">
        <f t="shared" si="24"/>
        <v>631.4</v>
      </c>
      <c r="J124" s="46">
        <f t="shared" si="25"/>
        <v>1561.9999999999998</v>
      </c>
      <c r="K124" s="44">
        <f t="shared" si="26"/>
        <v>242.00000000000003</v>
      </c>
      <c r="L124" s="46">
        <f t="shared" si="27"/>
        <v>668.8</v>
      </c>
      <c r="M124" s="46">
        <f t="shared" si="28"/>
        <v>1559.8000000000002</v>
      </c>
      <c r="N124" s="45">
        <v>1350.12</v>
      </c>
      <c r="O124" s="46">
        <f t="shared" si="29"/>
        <v>6014.12</v>
      </c>
      <c r="P124" s="46">
        <f t="shared" si="30"/>
        <v>2675.3199999999997</v>
      </c>
      <c r="Q124" s="46">
        <f t="shared" si="31"/>
        <v>3363.8</v>
      </c>
      <c r="R124" s="46">
        <f t="shared" si="32"/>
        <v>19324.68</v>
      </c>
      <c r="S124" s="47">
        <v>111</v>
      </c>
    </row>
    <row r="125" spans="1:19" s="48" customFormat="1" ht="33.950000000000003" customHeight="1">
      <c r="A125" s="102">
        <f t="shared" si="23"/>
        <v>121</v>
      </c>
      <c r="B125" s="49" t="s">
        <v>251</v>
      </c>
      <c r="C125" s="49" t="s">
        <v>55</v>
      </c>
      <c r="D125" s="49" t="s">
        <v>126</v>
      </c>
      <c r="E125" s="50" t="s">
        <v>295</v>
      </c>
      <c r="F125" s="39">
        <v>23100</v>
      </c>
      <c r="G125" s="51"/>
      <c r="H125" s="46">
        <v>25</v>
      </c>
      <c r="I125" s="46">
        <f t="shared" si="24"/>
        <v>662.97</v>
      </c>
      <c r="J125" s="46">
        <f t="shared" si="25"/>
        <v>1640.1</v>
      </c>
      <c r="K125" s="44">
        <f t="shared" si="26"/>
        <v>254.10000000000002</v>
      </c>
      <c r="L125" s="46">
        <f t="shared" si="27"/>
        <v>702.24</v>
      </c>
      <c r="M125" s="46">
        <f t="shared" si="28"/>
        <v>1637.7900000000002</v>
      </c>
      <c r="N125" s="45"/>
      <c r="O125" s="46">
        <f t="shared" si="29"/>
        <v>4897.2</v>
      </c>
      <c r="P125" s="46">
        <f t="shared" si="30"/>
        <v>1390.21</v>
      </c>
      <c r="Q125" s="46">
        <f t="shared" si="31"/>
        <v>3531.99</v>
      </c>
      <c r="R125" s="46">
        <f t="shared" si="32"/>
        <v>21709.79</v>
      </c>
      <c r="S125" s="47">
        <v>111</v>
      </c>
    </row>
    <row r="126" spans="1:19" s="48" customFormat="1" ht="33.950000000000003" customHeight="1">
      <c r="A126" s="102">
        <f t="shared" si="23"/>
        <v>122</v>
      </c>
      <c r="B126" s="95" t="s">
        <v>396</v>
      </c>
      <c r="C126" s="49" t="s">
        <v>55</v>
      </c>
      <c r="D126" s="49" t="s">
        <v>126</v>
      </c>
      <c r="E126" s="50" t="s">
        <v>294</v>
      </c>
      <c r="F126" s="39">
        <v>23100</v>
      </c>
      <c r="G126" s="51"/>
      <c r="H126" s="46">
        <v>25</v>
      </c>
      <c r="I126" s="46">
        <f t="shared" si="24"/>
        <v>662.97</v>
      </c>
      <c r="J126" s="46">
        <f t="shared" si="25"/>
        <v>1640.1</v>
      </c>
      <c r="K126" s="44">
        <f t="shared" si="26"/>
        <v>254.10000000000002</v>
      </c>
      <c r="L126" s="46">
        <f t="shared" si="27"/>
        <v>702.24</v>
      </c>
      <c r="M126" s="46">
        <f t="shared" si="28"/>
        <v>1637.7900000000002</v>
      </c>
      <c r="N126" s="45"/>
      <c r="O126" s="46">
        <f t="shared" si="29"/>
        <v>4897.2</v>
      </c>
      <c r="P126" s="46">
        <f t="shared" si="30"/>
        <v>1390.21</v>
      </c>
      <c r="Q126" s="46">
        <f t="shared" si="31"/>
        <v>3531.99</v>
      </c>
      <c r="R126" s="46">
        <f t="shared" si="32"/>
        <v>21709.79</v>
      </c>
      <c r="S126" s="47">
        <v>111</v>
      </c>
    </row>
    <row r="127" spans="1:19" s="48" customFormat="1" ht="33.950000000000003" customHeight="1">
      <c r="A127" s="102">
        <f t="shared" si="23"/>
        <v>123</v>
      </c>
      <c r="B127" s="49" t="s">
        <v>281</v>
      </c>
      <c r="C127" s="49" t="s">
        <v>55</v>
      </c>
      <c r="D127" s="49" t="s">
        <v>81</v>
      </c>
      <c r="E127" s="50" t="s">
        <v>295</v>
      </c>
      <c r="F127" s="39">
        <v>19800</v>
      </c>
      <c r="G127" s="51"/>
      <c r="H127" s="46">
        <v>25</v>
      </c>
      <c r="I127" s="46">
        <f t="shared" si="24"/>
        <v>568.26</v>
      </c>
      <c r="J127" s="46">
        <f t="shared" si="25"/>
        <v>1405.8</v>
      </c>
      <c r="K127" s="44">
        <f t="shared" si="26"/>
        <v>217.8</v>
      </c>
      <c r="L127" s="46">
        <f t="shared" si="27"/>
        <v>601.91999999999996</v>
      </c>
      <c r="M127" s="46">
        <f t="shared" si="28"/>
        <v>1403.8200000000002</v>
      </c>
      <c r="N127" s="45"/>
      <c r="O127" s="46">
        <f t="shared" si="29"/>
        <v>4197.6000000000004</v>
      </c>
      <c r="P127" s="46">
        <f t="shared" si="30"/>
        <v>1195.1799999999998</v>
      </c>
      <c r="Q127" s="46">
        <f t="shared" si="31"/>
        <v>3027.42</v>
      </c>
      <c r="R127" s="46">
        <f t="shared" si="32"/>
        <v>18604.82</v>
      </c>
      <c r="S127" s="47">
        <v>111</v>
      </c>
    </row>
    <row r="128" spans="1:19" s="48" customFormat="1" ht="33.950000000000003" customHeight="1">
      <c r="A128" s="102">
        <f t="shared" si="23"/>
        <v>124</v>
      </c>
      <c r="B128" s="49" t="s">
        <v>278</v>
      </c>
      <c r="C128" s="49" t="s">
        <v>55</v>
      </c>
      <c r="D128" s="49" t="s">
        <v>81</v>
      </c>
      <c r="E128" s="50" t="s">
        <v>294</v>
      </c>
      <c r="F128" s="39">
        <v>19800</v>
      </c>
      <c r="G128" s="51"/>
      <c r="H128" s="46">
        <v>25</v>
      </c>
      <c r="I128" s="46">
        <f t="shared" si="24"/>
        <v>568.26</v>
      </c>
      <c r="J128" s="46">
        <f t="shared" si="25"/>
        <v>1405.8</v>
      </c>
      <c r="K128" s="44">
        <f t="shared" si="26"/>
        <v>217.8</v>
      </c>
      <c r="L128" s="46">
        <f t="shared" si="27"/>
        <v>601.91999999999996</v>
      </c>
      <c r="M128" s="46">
        <f t="shared" si="28"/>
        <v>1403.8200000000002</v>
      </c>
      <c r="N128" s="45"/>
      <c r="O128" s="46">
        <f t="shared" si="29"/>
        <v>4197.6000000000004</v>
      </c>
      <c r="P128" s="46">
        <f t="shared" si="30"/>
        <v>1195.1799999999998</v>
      </c>
      <c r="Q128" s="46">
        <f t="shared" si="31"/>
        <v>3027.42</v>
      </c>
      <c r="R128" s="46">
        <f t="shared" si="32"/>
        <v>18604.82</v>
      </c>
      <c r="S128" s="47">
        <v>111</v>
      </c>
    </row>
    <row r="129" spans="1:19" s="48" customFormat="1" ht="33.950000000000003" customHeight="1">
      <c r="A129" s="102">
        <f t="shared" si="23"/>
        <v>125</v>
      </c>
      <c r="B129" s="49" t="s">
        <v>256</v>
      </c>
      <c r="C129" s="49" t="s">
        <v>55</v>
      </c>
      <c r="D129" s="49" t="s">
        <v>56</v>
      </c>
      <c r="E129" s="50" t="s">
        <v>294</v>
      </c>
      <c r="F129" s="39">
        <v>17985</v>
      </c>
      <c r="G129" s="51"/>
      <c r="H129" s="46">
        <v>25</v>
      </c>
      <c r="I129" s="46">
        <f t="shared" si="24"/>
        <v>516.16949999999997</v>
      </c>
      <c r="J129" s="46">
        <f t="shared" si="25"/>
        <v>1276.9349999999999</v>
      </c>
      <c r="K129" s="44">
        <f t="shared" si="26"/>
        <v>197.83500000000001</v>
      </c>
      <c r="L129" s="46">
        <f t="shared" si="27"/>
        <v>546.74400000000003</v>
      </c>
      <c r="M129" s="46">
        <f t="shared" si="28"/>
        <v>1275.1365000000001</v>
      </c>
      <c r="N129" s="45"/>
      <c r="O129" s="46">
        <f t="shared" si="29"/>
        <v>3812.82</v>
      </c>
      <c r="P129" s="46">
        <f t="shared" si="30"/>
        <v>1087.9135000000001</v>
      </c>
      <c r="Q129" s="46">
        <f t="shared" si="31"/>
        <v>2749.9065000000001</v>
      </c>
      <c r="R129" s="46">
        <f t="shared" si="32"/>
        <v>16897.086500000001</v>
      </c>
      <c r="S129" s="47">
        <v>111</v>
      </c>
    </row>
    <row r="130" spans="1:19" s="48" customFormat="1" ht="33.950000000000003" customHeight="1">
      <c r="A130" s="102">
        <f t="shared" si="23"/>
        <v>126</v>
      </c>
      <c r="B130" s="49" t="s">
        <v>178</v>
      </c>
      <c r="C130" s="49" t="s">
        <v>55</v>
      </c>
      <c r="D130" s="49" t="s">
        <v>56</v>
      </c>
      <c r="E130" s="50" t="s">
        <v>294</v>
      </c>
      <c r="F130" s="39">
        <v>17985</v>
      </c>
      <c r="G130" s="51"/>
      <c r="H130" s="46">
        <v>25</v>
      </c>
      <c r="I130" s="46">
        <f t="shared" si="24"/>
        <v>516.16949999999997</v>
      </c>
      <c r="J130" s="46">
        <f t="shared" si="25"/>
        <v>1276.9349999999999</v>
      </c>
      <c r="K130" s="44">
        <f t="shared" si="26"/>
        <v>197.83500000000001</v>
      </c>
      <c r="L130" s="46">
        <f t="shared" si="27"/>
        <v>546.74400000000003</v>
      </c>
      <c r="M130" s="46">
        <f t="shared" si="28"/>
        <v>1275.1365000000001</v>
      </c>
      <c r="N130" s="45"/>
      <c r="O130" s="46">
        <f t="shared" si="29"/>
        <v>3812.82</v>
      </c>
      <c r="P130" s="46">
        <f t="shared" si="30"/>
        <v>1087.9135000000001</v>
      </c>
      <c r="Q130" s="46">
        <f t="shared" si="31"/>
        <v>2749.9065000000001</v>
      </c>
      <c r="R130" s="46">
        <f t="shared" si="32"/>
        <v>16897.086500000001</v>
      </c>
      <c r="S130" s="47">
        <v>111</v>
      </c>
    </row>
    <row r="131" spans="1:19" s="48" customFormat="1" ht="33.950000000000003" customHeight="1">
      <c r="A131" s="102">
        <f t="shared" si="23"/>
        <v>127</v>
      </c>
      <c r="B131" s="49" t="s">
        <v>240</v>
      </c>
      <c r="C131" s="49" t="s">
        <v>102</v>
      </c>
      <c r="D131" s="49" t="s">
        <v>161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24"/>
        <v>1865.5</v>
      </c>
      <c r="J131" s="46">
        <f t="shared" si="25"/>
        <v>4615</v>
      </c>
      <c r="K131" s="44">
        <f t="shared" si="26"/>
        <v>715.00000000000011</v>
      </c>
      <c r="L131" s="46">
        <f t="shared" si="27"/>
        <v>1976</v>
      </c>
      <c r="M131" s="46">
        <f t="shared" si="28"/>
        <v>4608.5</v>
      </c>
      <c r="N131" s="45"/>
      <c r="O131" s="46">
        <f t="shared" si="29"/>
        <v>13780</v>
      </c>
      <c r="P131" s="46">
        <f t="shared" si="30"/>
        <v>8294.08</v>
      </c>
      <c r="Q131" s="46">
        <f t="shared" si="31"/>
        <v>9938.5</v>
      </c>
      <c r="R131" s="46">
        <f t="shared" si="32"/>
        <v>56705.919999999998</v>
      </c>
      <c r="S131" s="47">
        <v>111</v>
      </c>
    </row>
    <row r="132" spans="1:19" s="48" customFormat="1" ht="33.950000000000003" customHeight="1">
      <c r="A132" s="102">
        <f t="shared" si="23"/>
        <v>128</v>
      </c>
      <c r="B132" s="49" t="s">
        <v>271</v>
      </c>
      <c r="C132" s="49" t="s">
        <v>102</v>
      </c>
      <c r="D132" s="49" t="s">
        <v>338</v>
      </c>
      <c r="E132" s="50" t="s">
        <v>295</v>
      </c>
      <c r="F132" s="39">
        <v>31500</v>
      </c>
      <c r="G132" s="51"/>
      <c r="H132" s="46">
        <v>25</v>
      </c>
      <c r="I132" s="46">
        <f t="shared" si="24"/>
        <v>904.05</v>
      </c>
      <c r="J132" s="46">
        <f t="shared" si="25"/>
        <v>2236.5</v>
      </c>
      <c r="K132" s="44">
        <f t="shared" si="26"/>
        <v>346.50000000000006</v>
      </c>
      <c r="L132" s="46">
        <f t="shared" si="27"/>
        <v>957.6</v>
      </c>
      <c r="M132" s="46">
        <f t="shared" si="28"/>
        <v>2233.3500000000004</v>
      </c>
      <c r="N132" s="45">
        <v>1350.12</v>
      </c>
      <c r="O132" s="46">
        <f t="shared" si="29"/>
        <v>8028.1200000000008</v>
      </c>
      <c r="P132" s="46">
        <f t="shared" si="30"/>
        <v>3236.77</v>
      </c>
      <c r="Q132" s="46">
        <f t="shared" si="31"/>
        <v>4816.3500000000004</v>
      </c>
      <c r="R132" s="46">
        <f t="shared" si="32"/>
        <v>28263.23</v>
      </c>
      <c r="S132" s="47">
        <v>111</v>
      </c>
    </row>
    <row r="133" spans="1:19" s="48" customFormat="1" ht="33.950000000000003" customHeight="1">
      <c r="A133" s="102">
        <f t="shared" si="23"/>
        <v>129</v>
      </c>
      <c r="B133" s="49" t="s">
        <v>119</v>
      </c>
      <c r="C133" s="49" t="s">
        <v>102</v>
      </c>
      <c r="D133" s="49" t="s">
        <v>338</v>
      </c>
      <c r="E133" s="50" t="s">
        <v>295</v>
      </c>
      <c r="F133" s="39">
        <v>31500</v>
      </c>
      <c r="G133" s="51"/>
      <c r="H133" s="46">
        <v>25</v>
      </c>
      <c r="I133" s="46">
        <f t="shared" si="24"/>
        <v>904.05</v>
      </c>
      <c r="J133" s="46">
        <f t="shared" si="25"/>
        <v>2236.5</v>
      </c>
      <c r="K133" s="44">
        <f t="shared" si="26"/>
        <v>346.50000000000006</v>
      </c>
      <c r="L133" s="46">
        <f t="shared" si="27"/>
        <v>957.6</v>
      </c>
      <c r="M133" s="46">
        <f t="shared" si="28"/>
        <v>2233.3500000000004</v>
      </c>
      <c r="N133" s="45">
        <v>2700.24</v>
      </c>
      <c r="O133" s="46">
        <f t="shared" si="29"/>
        <v>9378.2400000000016</v>
      </c>
      <c r="P133" s="46">
        <f t="shared" si="30"/>
        <v>4586.8899999999994</v>
      </c>
      <c r="Q133" s="46">
        <f t="shared" si="31"/>
        <v>4816.3500000000004</v>
      </c>
      <c r="R133" s="46">
        <f t="shared" si="32"/>
        <v>26913.11</v>
      </c>
      <c r="S133" s="47">
        <v>111</v>
      </c>
    </row>
    <row r="134" spans="1:19" s="48" customFormat="1" ht="33.950000000000003" customHeight="1">
      <c r="A134" s="102">
        <f t="shared" si="23"/>
        <v>130</v>
      </c>
      <c r="B134" s="49" t="s">
        <v>118</v>
      </c>
      <c r="C134" s="49" t="s">
        <v>102</v>
      </c>
      <c r="D134" s="49" t="s">
        <v>338</v>
      </c>
      <c r="E134" s="50" t="s">
        <v>295</v>
      </c>
      <c r="F134" s="39">
        <v>31500</v>
      </c>
      <c r="G134" s="51"/>
      <c r="H134" s="46">
        <v>25</v>
      </c>
      <c r="I134" s="46">
        <f t="shared" si="24"/>
        <v>904.05</v>
      </c>
      <c r="J134" s="46">
        <f t="shared" si="25"/>
        <v>2236.5</v>
      </c>
      <c r="K134" s="44">
        <f t="shared" si="26"/>
        <v>346.50000000000006</v>
      </c>
      <c r="L134" s="46">
        <f t="shared" si="27"/>
        <v>957.6</v>
      </c>
      <c r="M134" s="46">
        <f t="shared" si="28"/>
        <v>2233.3500000000004</v>
      </c>
      <c r="N134" s="45">
        <v>1350.12</v>
      </c>
      <c r="O134" s="46">
        <f t="shared" si="29"/>
        <v>8028.1200000000008</v>
      </c>
      <c r="P134" s="46">
        <f t="shared" si="30"/>
        <v>3236.77</v>
      </c>
      <c r="Q134" s="46">
        <f t="shared" si="31"/>
        <v>4816.3500000000004</v>
      </c>
      <c r="R134" s="46">
        <f t="shared" si="32"/>
        <v>28263.23</v>
      </c>
      <c r="S134" s="47">
        <v>111</v>
      </c>
    </row>
    <row r="135" spans="1:19" s="48" customFormat="1" ht="33.950000000000003" customHeight="1">
      <c r="A135" s="102">
        <f t="shared" si="23"/>
        <v>131</v>
      </c>
      <c r="B135" s="49" t="s">
        <v>351</v>
      </c>
      <c r="C135" s="49" t="s">
        <v>88</v>
      </c>
      <c r="D135" s="49" t="s">
        <v>311</v>
      </c>
      <c r="E135" s="50" t="s">
        <v>296</v>
      </c>
      <c r="F135" s="39">
        <v>120000</v>
      </c>
      <c r="G135" s="51">
        <v>16134.81</v>
      </c>
      <c r="H135" s="46">
        <v>25</v>
      </c>
      <c r="I135" s="46">
        <f t="shared" si="24"/>
        <v>3444</v>
      </c>
      <c r="J135" s="46">
        <f t="shared" si="25"/>
        <v>8520</v>
      </c>
      <c r="K135" s="44">
        <f t="shared" si="26"/>
        <v>1320.0000000000002</v>
      </c>
      <c r="L135" s="46">
        <f t="shared" si="27"/>
        <v>3648</v>
      </c>
      <c r="M135" s="46">
        <f t="shared" si="28"/>
        <v>8508</v>
      </c>
      <c r="N135" s="45">
        <v>2700.24</v>
      </c>
      <c r="O135" s="46">
        <f t="shared" si="29"/>
        <v>28140.239999999998</v>
      </c>
      <c r="P135" s="46">
        <f t="shared" si="30"/>
        <v>25952.049999999996</v>
      </c>
      <c r="Q135" s="46">
        <f t="shared" si="31"/>
        <v>18348</v>
      </c>
      <c r="R135" s="46">
        <f t="shared" si="32"/>
        <v>94047.950000000012</v>
      </c>
      <c r="S135" s="47">
        <v>111</v>
      </c>
    </row>
    <row r="136" spans="1:19" s="48" customFormat="1" ht="33.950000000000003" customHeight="1">
      <c r="A136" s="102">
        <f t="shared" ref="A136:A199" si="33">+A135+1</f>
        <v>132</v>
      </c>
      <c r="B136" s="49" t="s">
        <v>164</v>
      </c>
      <c r="C136" s="49" t="s">
        <v>88</v>
      </c>
      <c r="D136" s="49" t="s">
        <v>308</v>
      </c>
      <c r="E136" s="50" t="s">
        <v>298</v>
      </c>
      <c r="F136" s="39">
        <v>125000</v>
      </c>
      <c r="G136" s="51">
        <v>17985.990000000002</v>
      </c>
      <c r="H136" s="46">
        <v>25</v>
      </c>
      <c r="I136" s="46">
        <f t="shared" si="24"/>
        <v>3587.5</v>
      </c>
      <c r="J136" s="46">
        <f t="shared" si="25"/>
        <v>8875</v>
      </c>
      <c r="K136" s="44">
        <f t="shared" si="26"/>
        <v>1375.0000000000002</v>
      </c>
      <c r="L136" s="46">
        <f t="shared" si="27"/>
        <v>3800</v>
      </c>
      <c r="M136" s="46">
        <f t="shared" si="28"/>
        <v>8862.5</v>
      </c>
      <c r="N136" s="45"/>
      <c r="O136" s="46">
        <f t="shared" si="29"/>
        <v>26500</v>
      </c>
      <c r="P136" s="46">
        <f t="shared" si="30"/>
        <v>25398.49</v>
      </c>
      <c r="Q136" s="46">
        <f t="shared" si="31"/>
        <v>19112.5</v>
      </c>
      <c r="R136" s="46">
        <f t="shared" si="32"/>
        <v>99601.51</v>
      </c>
      <c r="S136" s="47">
        <v>111</v>
      </c>
    </row>
    <row r="137" spans="1:19" s="48" customFormat="1" ht="33.950000000000003" customHeight="1">
      <c r="A137" s="102">
        <f t="shared" si="33"/>
        <v>133</v>
      </c>
      <c r="B137" s="49" t="s">
        <v>173</v>
      </c>
      <c r="C137" s="49" t="s">
        <v>88</v>
      </c>
      <c r="D137" s="49" t="s">
        <v>408</v>
      </c>
      <c r="E137" s="50" t="s">
        <v>295</v>
      </c>
      <c r="F137" s="39">
        <v>110000</v>
      </c>
      <c r="G137" s="51">
        <v>14120.09</v>
      </c>
      <c r="H137" s="46">
        <v>25</v>
      </c>
      <c r="I137" s="46">
        <f t="shared" si="24"/>
        <v>3157</v>
      </c>
      <c r="J137" s="46">
        <f t="shared" si="25"/>
        <v>7809.9999999999991</v>
      </c>
      <c r="K137" s="44">
        <f t="shared" si="26"/>
        <v>1210.0000000000002</v>
      </c>
      <c r="L137" s="46">
        <f t="shared" si="27"/>
        <v>3344</v>
      </c>
      <c r="M137" s="46">
        <f t="shared" si="28"/>
        <v>7799.0000000000009</v>
      </c>
      <c r="N137" s="45"/>
      <c r="O137" s="46">
        <f t="shared" si="29"/>
        <v>23320</v>
      </c>
      <c r="P137" s="46">
        <f t="shared" si="30"/>
        <v>20646.09</v>
      </c>
      <c r="Q137" s="46">
        <f t="shared" si="31"/>
        <v>16819</v>
      </c>
      <c r="R137" s="46">
        <f t="shared" si="32"/>
        <v>89353.91</v>
      </c>
      <c r="S137" s="47">
        <v>111</v>
      </c>
    </row>
    <row r="138" spans="1:19" s="48" customFormat="1" ht="33.950000000000003" customHeight="1">
      <c r="A138" s="102">
        <f t="shared" si="33"/>
        <v>134</v>
      </c>
      <c r="B138" s="88" t="s">
        <v>228</v>
      </c>
      <c r="C138" s="49" t="s">
        <v>88</v>
      </c>
      <c r="D138" s="88" t="s">
        <v>229</v>
      </c>
      <c r="E138" s="50" t="s">
        <v>295</v>
      </c>
      <c r="F138" s="39">
        <v>65000</v>
      </c>
      <c r="G138" s="51">
        <v>4427.58</v>
      </c>
      <c r="H138" s="46">
        <v>25</v>
      </c>
      <c r="I138" s="46">
        <f t="shared" ref="I138:I202" si="34">+F138*2.87%</f>
        <v>1865.5</v>
      </c>
      <c r="J138" s="46">
        <f t="shared" ref="J138:J202" si="35">+F138*7.1%</f>
        <v>4615</v>
      </c>
      <c r="K138" s="44">
        <f t="shared" ref="K138:K202" si="36">F138*1.1%</f>
        <v>715.00000000000011</v>
      </c>
      <c r="L138" s="46">
        <f t="shared" ref="L138:L202" si="37">+F138*3.04%</f>
        <v>1976</v>
      </c>
      <c r="M138" s="46">
        <f t="shared" ref="M138:M202" si="38">+F138*7.09%</f>
        <v>4608.5</v>
      </c>
      <c r="N138" s="45"/>
      <c r="O138" s="46">
        <f t="shared" ref="O138:O202" si="39">SUM(I138:N138)</f>
        <v>13780</v>
      </c>
      <c r="P138" s="46">
        <f t="shared" ref="P138:P202" si="40">+G138+H138+I138+L138+N138</f>
        <v>8294.08</v>
      </c>
      <c r="Q138" s="46">
        <f t="shared" ref="Q138:Q202" si="41">+J138+K138+M138</f>
        <v>9938.5</v>
      </c>
      <c r="R138" s="46">
        <f t="shared" ref="R138:R202" si="42">+F138-P138</f>
        <v>56705.919999999998</v>
      </c>
      <c r="S138" s="47">
        <v>111</v>
      </c>
    </row>
    <row r="139" spans="1:19" s="48" customFormat="1" ht="33.950000000000003" customHeight="1">
      <c r="A139" s="102">
        <f t="shared" si="33"/>
        <v>135</v>
      </c>
      <c r="B139" s="42" t="s">
        <v>381</v>
      </c>
      <c r="C139" s="49" t="s">
        <v>88</v>
      </c>
      <c r="D139" s="49" t="s">
        <v>382</v>
      </c>
      <c r="E139" s="50" t="s">
        <v>293</v>
      </c>
      <c r="F139" s="39">
        <v>65000</v>
      </c>
      <c r="G139" s="51">
        <v>4427.58</v>
      </c>
      <c r="H139" s="46">
        <v>25</v>
      </c>
      <c r="I139" s="46">
        <f t="shared" si="34"/>
        <v>1865.5</v>
      </c>
      <c r="J139" s="46">
        <f t="shared" si="35"/>
        <v>4615</v>
      </c>
      <c r="K139" s="44">
        <f t="shared" si="36"/>
        <v>715.00000000000011</v>
      </c>
      <c r="L139" s="46">
        <f t="shared" si="37"/>
        <v>1976</v>
      </c>
      <c r="M139" s="46">
        <f t="shared" si="38"/>
        <v>4608.5</v>
      </c>
      <c r="N139" s="45"/>
      <c r="O139" s="46">
        <f t="shared" si="39"/>
        <v>13780</v>
      </c>
      <c r="P139" s="46">
        <f t="shared" si="40"/>
        <v>8294.08</v>
      </c>
      <c r="Q139" s="46">
        <f t="shared" si="41"/>
        <v>9938.5</v>
      </c>
      <c r="R139" s="46">
        <f t="shared" si="42"/>
        <v>56705.919999999998</v>
      </c>
      <c r="S139" s="47">
        <v>111</v>
      </c>
    </row>
    <row r="140" spans="1:19" s="48" customFormat="1" ht="33.950000000000003" customHeight="1">
      <c r="A140" s="102">
        <f t="shared" si="33"/>
        <v>136</v>
      </c>
      <c r="B140" s="87" t="s">
        <v>417</v>
      </c>
      <c r="C140" s="49" t="s">
        <v>88</v>
      </c>
      <c r="D140" s="49" t="s">
        <v>382</v>
      </c>
      <c r="E140" s="50" t="s">
        <v>293</v>
      </c>
      <c r="F140" s="119">
        <v>50000</v>
      </c>
      <c r="G140" s="120">
        <v>1854</v>
      </c>
      <c r="H140" s="121">
        <v>25</v>
      </c>
      <c r="I140" s="121">
        <f t="shared" si="34"/>
        <v>1435</v>
      </c>
      <c r="J140" s="121">
        <f t="shared" si="35"/>
        <v>3549.9999999999995</v>
      </c>
      <c r="K140" s="122">
        <f t="shared" si="36"/>
        <v>550</v>
      </c>
      <c r="L140" s="121">
        <f t="shared" si="37"/>
        <v>1520</v>
      </c>
      <c r="M140" s="121">
        <f t="shared" si="38"/>
        <v>3545.0000000000005</v>
      </c>
      <c r="N140" s="123"/>
      <c r="O140" s="121">
        <f t="shared" si="39"/>
        <v>10600</v>
      </c>
      <c r="P140" s="121">
        <f t="shared" si="40"/>
        <v>4834</v>
      </c>
      <c r="Q140" s="121">
        <f t="shared" si="41"/>
        <v>7645</v>
      </c>
      <c r="R140" s="121">
        <f t="shared" si="42"/>
        <v>45166</v>
      </c>
      <c r="S140" s="124">
        <v>111</v>
      </c>
    </row>
    <row r="141" spans="1:19" s="48" customFormat="1" ht="33.950000000000003" customHeight="1">
      <c r="A141" s="102">
        <f t="shared" si="33"/>
        <v>137</v>
      </c>
      <c r="B141" s="88" t="s">
        <v>192</v>
      </c>
      <c r="C141" s="49" t="s">
        <v>88</v>
      </c>
      <c r="D141" s="88" t="s">
        <v>414</v>
      </c>
      <c r="E141" s="118" t="s">
        <v>295</v>
      </c>
      <c r="F141" s="119">
        <v>35000</v>
      </c>
      <c r="G141" s="120"/>
      <c r="H141" s="121">
        <v>25</v>
      </c>
      <c r="I141" s="121">
        <f t="shared" si="34"/>
        <v>1004.5</v>
      </c>
      <c r="J141" s="121">
        <f t="shared" si="35"/>
        <v>2485</v>
      </c>
      <c r="K141" s="122">
        <f t="shared" si="36"/>
        <v>385.00000000000006</v>
      </c>
      <c r="L141" s="121">
        <f t="shared" si="37"/>
        <v>1064</v>
      </c>
      <c r="M141" s="121">
        <f t="shared" si="38"/>
        <v>2481.5</v>
      </c>
      <c r="N141" s="123">
        <v>2700.24</v>
      </c>
      <c r="O141" s="121">
        <f t="shared" si="39"/>
        <v>10120.24</v>
      </c>
      <c r="P141" s="121">
        <f t="shared" si="40"/>
        <v>4793.74</v>
      </c>
      <c r="Q141" s="121">
        <f t="shared" si="41"/>
        <v>5351.5</v>
      </c>
      <c r="R141" s="121">
        <f t="shared" si="42"/>
        <v>30206.260000000002</v>
      </c>
      <c r="S141" s="124">
        <v>111</v>
      </c>
    </row>
    <row r="142" spans="1:19" s="48" customFormat="1" ht="33.950000000000003" customHeight="1">
      <c r="A142" s="102">
        <f t="shared" si="33"/>
        <v>138</v>
      </c>
      <c r="B142" s="49" t="s">
        <v>165</v>
      </c>
      <c r="C142" s="49" t="s">
        <v>88</v>
      </c>
      <c r="D142" s="42" t="s">
        <v>100</v>
      </c>
      <c r="E142" s="50" t="s">
        <v>293</v>
      </c>
      <c r="F142" s="39">
        <v>19800</v>
      </c>
      <c r="G142" s="51"/>
      <c r="H142" s="46">
        <v>25</v>
      </c>
      <c r="I142" s="46">
        <f t="shared" si="34"/>
        <v>568.26</v>
      </c>
      <c r="J142" s="46">
        <f t="shared" si="35"/>
        <v>1405.8</v>
      </c>
      <c r="K142" s="44">
        <f t="shared" si="36"/>
        <v>217.8</v>
      </c>
      <c r="L142" s="46">
        <f t="shared" si="37"/>
        <v>601.91999999999996</v>
      </c>
      <c r="M142" s="46">
        <f t="shared" si="38"/>
        <v>1403.8200000000002</v>
      </c>
      <c r="N142" s="45"/>
      <c r="O142" s="46">
        <f t="shared" si="39"/>
        <v>4197.6000000000004</v>
      </c>
      <c r="P142" s="46">
        <f t="shared" si="40"/>
        <v>1195.1799999999998</v>
      </c>
      <c r="Q142" s="46">
        <f t="shared" si="41"/>
        <v>3027.42</v>
      </c>
      <c r="R142" s="46">
        <f t="shared" si="42"/>
        <v>18604.82</v>
      </c>
      <c r="S142" s="47">
        <v>111</v>
      </c>
    </row>
    <row r="143" spans="1:19" s="48" customFormat="1" ht="33.950000000000003" customHeight="1">
      <c r="A143" s="102">
        <f t="shared" si="33"/>
        <v>139</v>
      </c>
      <c r="B143" s="94" t="s">
        <v>96</v>
      </c>
      <c r="C143" s="94" t="s">
        <v>41</v>
      </c>
      <c r="D143" s="94" t="s">
        <v>309</v>
      </c>
      <c r="E143" s="53" t="s">
        <v>295</v>
      </c>
      <c r="F143" s="54">
        <v>110000</v>
      </c>
      <c r="G143" s="55">
        <v>14457.62</v>
      </c>
      <c r="H143" s="56">
        <v>25</v>
      </c>
      <c r="I143" s="56">
        <f t="shared" si="34"/>
        <v>3157</v>
      </c>
      <c r="J143" s="56">
        <f t="shared" si="35"/>
        <v>7809.9999999999991</v>
      </c>
      <c r="K143" s="57">
        <f t="shared" si="36"/>
        <v>1210.0000000000002</v>
      </c>
      <c r="L143" s="56">
        <f t="shared" si="37"/>
        <v>3344</v>
      </c>
      <c r="M143" s="56">
        <f t="shared" si="38"/>
        <v>7799.0000000000009</v>
      </c>
      <c r="N143" s="58"/>
      <c r="O143" s="56">
        <f t="shared" si="39"/>
        <v>23320</v>
      </c>
      <c r="P143" s="56">
        <f t="shared" si="40"/>
        <v>20983.620000000003</v>
      </c>
      <c r="Q143" s="56">
        <f t="shared" si="41"/>
        <v>16819</v>
      </c>
      <c r="R143" s="56">
        <f t="shared" si="42"/>
        <v>89016.38</v>
      </c>
      <c r="S143" s="59">
        <v>111</v>
      </c>
    </row>
    <row r="144" spans="1:19" s="48" customFormat="1" ht="33.950000000000003" customHeight="1">
      <c r="A144" s="102">
        <f t="shared" si="33"/>
        <v>140</v>
      </c>
      <c r="B144" s="49" t="s">
        <v>107</v>
      </c>
      <c r="C144" s="94" t="s">
        <v>41</v>
      </c>
      <c r="D144" s="49" t="s">
        <v>154</v>
      </c>
      <c r="E144" s="50" t="s">
        <v>295</v>
      </c>
      <c r="F144" s="39">
        <v>38500</v>
      </c>
      <c r="G144" s="51">
        <v>28.43</v>
      </c>
      <c r="H144" s="46">
        <v>25</v>
      </c>
      <c r="I144" s="46">
        <f t="shared" si="34"/>
        <v>1104.95</v>
      </c>
      <c r="J144" s="46">
        <f t="shared" si="35"/>
        <v>2733.4999999999995</v>
      </c>
      <c r="K144" s="44">
        <f t="shared" si="36"/>
        <v>423.50000000000006</v>
      </c>
      <c r="L144" s="46">
        <f t="shared" si="37"/>
        <v>1170.4000000000001</v>
      </c>
      <c r="M144" s="46">
        <f t="shared" si="38"/>
        <v>2729.65</v>
      </c>
      <c r="N144" s="45">
        <v>1350.12</v>
      </c>
      <c r="O144" s="46">
        <f t="shared" si="39"/>
        <v>9512.119999999999</v>
      </c>
      <c r="P144" s="46">
        <f t="shared" si="40"/>
        <v>3678.9</v>
      </c>
      <c r="Q144" s="46">
        <f t="shared" si="41"/>
        <v>5886.65</v>
      </c>
      <c r="R144" s="46">
        <f t="shared" si="42"/>
        <v>34821.1</v>
      </c>
      <c r="S144" s="47">
        <v>111</v>
      </c>
    </row>
    <row r="145" spans="1:19" s="48" customFormat="1" ht="33.950000000000003" customHeight="1">
      <c r="A145" s="102">
        <f t="shared" si="33"/>
        <v>141</v>
      </c>
      <c r="B145" s="49" t="s">
        <v>122</v>
      </c>
      <c r="C145" s="94" t="s">
        <v>41</v>
      </c>
      <c r="D145" s="49" t="s">
        <v>154</v>
      </c>
      <c r="E145" s="50" t="s">
        <v>295</v>
      </c>
      <c r="F145" s="39">
        <v>28875</v>
      </c>
      <c r="G145" s="51"/>
      <c r="H145" s="46">
        <v>25</v>
      </c>
      <c r="I145" s="46">
        <f t="shared" si="34"/>
        <v>828.71249999999998</v>
      </c>
      <c r="J145" s="46">
        <f t="shared" si="35"/>
        <v>2050.125</v>
      </c>
      <c r="K145" s="44">
        <f t="shared" si="36"/>
        <v>317.62500000000006</v>
      </c>
      <c r="L145" s="46">
        <f t="shared" si="37"/>
        <v>877.8</v>
      </c>
      <c r="M145" s="46">
        <f t="shared" si="38"/>
        <v>2047.2375000000002</v>
      </c>
      <c r="N145" s="45">
        <v>2700.24</v>
      </c>
      <c r="O145" s="46">
        <f t="shared" si="39"/>
        <v>8821.74</v>
      </c>
      <c r="P145" s="46">
        <f t="shared" si="40"/>
        <v>4431.7524999999996</v>
      </c>
      <c r="Q145" s="46">
        <f t="shared" si="41"/>
        <v>4414.9875000000002</v>
      </c>
      <c r="R145" s="46">
        <f t="shared" si="42"/>
        <v>24443.247500000001</v>
      </c>
      <c r="S145" s="47">
        <v>111</v>
      </c>
    </row>
    <row r="146" spans="1:19" s="48" customFormat="1" ht="33.950000000000003" customHeight="1">
      <c r="A146" s="102">
        <f t="shared" si="33"/>
        <v>142</v>
      </c>
      <c r="B146" s="49" t="s">
        <v>78</v>
      </c>
      <c r="C146" s="94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34"/>
        <v>1004.5</v>
      </c>
      <c r="J146" s="46">
        <f t="shared" si="35"/>
        <v>2485</v>
      </c>
      <c r="K146" s="44">
        <f t="shared" si="36"/>
        <v>385.00000000000006</v>
      </c>
      <c r="L146" s="46">
        <f t="shared" si="37"/>
        <v>1064</v>
      </c>
      <c r="M146" s="46">
        <f t="shared" si="38"/>
        <v>2481.5</v>
      </c>
      <c r="N146" s="45"/>
      <c r="O146" s="46">
        <f t="shared" si="39"/>
        <v>7420</v>
      </c>
      <c r="P146" s="46">
        <f t="shared" si="40"/>
        <v>2093.5</v>
      </c>
      <c r="Q146" s="46">
        <f t="shared" si="41"/>
        <v>5351.5</v>
      </c>
      <c r="R146" s="46">
        <f t="shared" si="42"/>
        <v>32906.5</v>
      </c>
      <c r="S146" s="47">
        <v>111</v>
      </c>
    </row>
    <row r="147" spans="1:19" s="48" customFormat="1" ht="33.950000000000003" customHeight="1">
      <c r="A147" s="102">
        <f t="shared" si="33"/>
        <v>143</v>
      </c>
      <c r="B147" s="49" t="s">
        <v>272</v>
      </c>
      <c r="C147" s="94" t="s">
        <v>41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34"/>
        <v>1004.5</v>
      </c>
      <c r="J147" s="46">
        <f t="shared" si="35"/>
        <v>2485</v>
      </c>
      <c r="K147" s="44">
        <f t="shared" si="36"/>
        <v>385.00000000000006</v>
      </c>
      <c r="L147" s="46">
        <f t="shared" si="37"/>
        <v>1064</v>
      </c>
      <c r="M147" s="46">
        <f t="shared" si="38"/>
        <v>2481.5</v>
      </c>
      <c r="N147" s="45"/>
      <c r="O147" s="46">
        <f t="shared" si="39"/>
        <v>7420</v>
      </c>
      <c r="P147" s="46">
        <f t="shared" si="40"/>
        <v>2093.5</v>
      </c>
      <c r="Q147" s="46">
        <f t="shared" si="41"/>
        <v>5351.5</v>
      </c>
      <c r="R147" s="46">
        <f t="shared" si="42"/>
        <v>32906.5</v>
      </c>
      <c r="S147" s="47">
        <v>111</v>
      </c>
    </row>
    <row r="148" spans="1:19" s="48" customFormat="1" ht="33.950000000000003" customHeight="1">
      <c r="A148" s="102">
        <f t="shared" si="33"/>
        <v>144</v>
      </c>
      <c r="B148" s="49" t="s">
        <v>60</v>
      </c>
      <c r="C148" s="94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34"/>
        <v>1004.5</v>
      </c>
      <c r="J148" s="46">
        <f t="shared" si="35"/>
        <v>2485</v>
      </c>
      <c r="K148" s="44">
        <f t="shared" si="36"/>
        <v>385.00000000000006</v>
      </c>
      <c r="L148" s="46">
        <f t="shared" si="37"/>
        <v>1064</v>
      </c>
      <c r="M148" s="46">
        <f t="shared" si="38"/>
        <v>2481.5</v>
      </c>
      <c r="N148" s="45"/>
      <c r="O148" s="46">
        <f t="shared" si="39"/>
        <v>7420</v>
      </c>
      <c r="P148" s="46">
        <f t="shared" si="40"/>
        <v>2093.5</v>
      </c>
      <c r="Q148" s="46">
        <f t="shared" si="41"/>
        <v>5351.5</v>
      </c>
      <c r="R148" s="46">
        <f t="shared" si="42"/>
        <v>32906.5</v>
      </c>
      <c r="S148" s="47">
        <v>111</v>
      </c>
    </row>
    <row r="149" spans="1:19" s="48" customFormat="1" ht="33.950000000000003" customHeight="1">
      <c r="A149" s="102">
        <f t="shared" si="33"/>
        <v>145</v>
      </c>
      <c r="B149" s="49" t="s">
        <v>204</v>
      </c>
      <c r="C149" s="94" t="s">
        <v>41</v>
      </c>
      <c r="D149" s="49" t="s">
        <v>42</v>
      </c>
      <c r="E149" s="50" t="s">
        <v>295</v>
      </c>
      <c r="F149" s="39">
        <v>35000</v>
      </c>
      <c r="G149" s="51"/>
      <c r="H149" s="46">
        <v>25</v>
      </c>
      <c r="I149" s="46">
        <f t="shared" si="34"/>
        <v>1004.5</v>
      </c>
      <c r="J149" s="46">
        <f t="shared" si="35"/>
        <v>2485</v>
      </c>
      <c r="K149" s="44">
        <f t="shared" si="36"/>
        <v>385.00000000000006</v>
      </c>
      <c r="L149" s="46">
        <f t="shared" si="37"/>
        <v>1064</v>
      </c>
      <c r="M149" s="46">
        <f t="shared" si="38"/>
        <v>2481.5</v>
      </c>
      <c r="N149" s="45"/>
      <c r="O149" s="46">
        <f t="shared" si="39"/>
        <v>7420</v>
      </c>
      <c r="P149" s="46">
        <f t="shared" si="40"/>
        <v>2093.5</v>
      </c>
      <c r="Q149" s="46">
        <f t="shared" si="41"/>
        <v>5351.5</v>
      </c>
      <c r="R149" s="46">
        <f t="shared" si="42"/>
        <v>32906.5</v>
      </c>
      <c r="S149" s="47">
        <v>111</v>
      </c>
    </row>
    <row r="150" spans="1:19" s="92" customFormat="1" ht="33.75" customHeight="1">
      <c r="A150" s="102">
        <f t="shared" si="33"/>
        <v>146</v>
      </c>
      <c r="B150" s="49" t="s">
        <v>195</v>
      </c>
      <c r="C150" s="94" t="s">
        <v>41</v>
      </c>
      <c r="D150" s="49" t="s">
        <v>42</v>
      </c>
      <c r="E150" s="50" t="s">
        <v>293</v>
      </c>
      <c r="F150" s="39">
        <v>35000</v>
      </c>
      <c r="G150" s="51"/>
      <c r="H150" s="46">
        <v>25</v>
      </c>
      <c r="I150" s="46">
        <f t="shared" si="34"/>
        <v>1004.5</v>
      </c>
      <c r="J150" s="46">
        <f t="shared" si="35"/>
        <v>2485</v>
      </c>
      <c r="K150" s="44">
        <f t="shared" si="36"/>
        <v>385.00000000000006</v>
      </c>
      <c r="L150" s="46">
        <f t="shared" si="37"/>
        <v>1064</v>
      </c>
      <c r="M150" s="46">
        <f t="shared" si="38"/>
        <v>2481.5</v>
      </c>
      <c r="N150" s="45">
        <v>1350.12</v>
      </c>
      <c r="O150" s="46">
        <f t="shared" si="39"/>
        <v>8770.119999999999</v>
      </c>
      <c r="P150" s="46">
        <f t="shared" si="40"/>
        <v>3443.62</v>
      </c>
      <c r="Q150" s="46">
        <f t="shared" si="41"/>
        <v>5351.5</v>
      </c>
      <c r="R150" s="46">
        <f t="shared" si="42"/>
        <v>31556.38</v>
      </c>
      <c r="S150" s="47">
        <v>111</v>
      </c>
    </row>
    <row r="151" spans="1:19" s="48" customFormat="1" ht="33.950000000000003" customHeight="1">
      <c r="A151" s="102">
        <f t="shared" si="33"/>
        <v>147</v>
      </c>
      <c r="B151" s="49" t="s">
        <v>279</v>
      </c>
      <c r="C151" s="94" t="s">
        <v>41</v>
      </c>
      <c r="D151" s="49" t="s">
        <v>42</v>
      </c>
      <c r="E151" s="50" t="s">
        <v>293</v>
      </c>
      <c r="F151" s="39">
        <v>35000</v>
      </c>
      <c r="G151" s="51"/>
      <c r="H151" s="46">
        <v>25</v>
      </c>
      <c r="I151" s="46">
        <f t="shared" si="34"/>
        <v>1004.5</v>
      </c>
      <c r="J151" s="46">
        <f t="shared" si="35"/>
        <v>2485</v>
      </c>
      <c r="K151" s="44">
        <f t="shared" si="36"/>
        <v>385.00000000000006</v>
      </c>
      <c r="L151" s="46">
        <f t="shared" si="37"/>
        <v>1064</v>
      </c>
      <c r="M151" s="46">
        <f t="shared" si="38"/>
        <v>2481.5</v>
      </c>
      <c r="N151" s="45"/>
      <c r="O151" s="46">
        <f t="shared" si="39"/>
        <v>7420</v>
      </c>
      <c r="P151" s="46">
        <f t="shared" si="40"/>
        <v>2093.5</v>
      </c>
      <c r="Q151" s="46">
        <f t="shared" si="41"/>
        <v>5351.5</v>
      </c>
      <c r="R151" s="46">
        <f t="shared" si="42"/>
        <v>32906.5</v>
      </c>
      <c r="S151" s="47">
        <v>111</v>
      </c>
    </row>
    <row r="152" spans="1:19" s="48" customFormat="1" ht="33.950000000000003" customHeight="1">
      <c r="A152" s="102">
        <f t="shared" si="33"/>
        <v>148</v>
      </c>
      <c r="B152" s="49" t="s">
        <v>131</v>
      </c>
      <c r="C152" s="94" t="s">
        <v>41</v>
      </c>
      <c r="D152" s="49" t="s">
        <v>42</v>
      </c>
      <c r="E152" s="50" t="s">
        <v>293</v>
      </c>
      <c r="F152" s="39">
        <v>35000</v>
      </c>
      <c r="G152" s="51"/>
      <c r="H152" s="46">
        <v>25</v>
      </c>
      <c r="I152" s="46">
        <f t="shared" si="34"/>
        <v>1004.5</v>
      </c>
      <c r="J152" s="46">
        <f t="shared" si="35"/>
        <v>2485</v>
      </c>
      <c r="K152" s="44">
        <f t="shared" si="36"/>
        <v>385.00000000000006</v>
      </c>
      <c r="L152" s="46">
        <f t="shared" si="37"/>
        <v>1064</v>
      </c>
      <c r="M152" s="46">
        <f t="shared" si="38"/>
        <v>2481.5</v>
      </c>
      <c r="N152" s="45"/>
      <c r="O152" s="46">
        <f t="shared" si="39"/>
        <v>7420</v>
      </c>
      <c r="P152" s="46">
        <f t="shared" si="40"/>
        <v>2093.5</v>
      </c>
      <c r="Q152" s="46">
        <f t="shared" si="41"/>
        <v>5351.5</v>
      </c>
      <c r="R152" s="46">
        <f t="shared" si="42"/>
        <v>32906.5</v>
      </c>
      <c r="S152" s="47">
        <v>111</v>
      </c>
    </row>
    <row r="153" spans="1:19" s="48" customFormat="1" ht="33.950000000000003" customHeight="1">
      <c r="A153" s="102">
        <f t="shared" si="33"/>
        <v>149</v>
      </c>
      <c r="B153" s="49" t="s">
        <v>280</v>
      </c>
      <c r="C153" s="94" t="s">
        <v>41</v>
      </c>
      <c r="D153" s="49" t="s">
        <v>42</v>
      </c>
      <c r="E153" s="50" t="s">
        <v>295</v>
      </c>
      <c r="F153" s="39">
        <v>35000</v>
      </c>
      <c r="G153" s="51"/>
      <c r="H153" s="46">
        <v>25</v>
      </c>
      <c r="I153" s="46">
        <f t="shared" si="34"/>
        <v>1004.5</v>
      </c>
      <c r="J153" s="46">
        <f t="shared" si="35"/>
        <v>2485</v>
      </c>
      <c r="K153" s="44">
        <f t="shared" si="36"/>
        <v>385.00000000000006</v>
      </c>
      <c r="L153" s="46">
        <f t="shared" si="37"/>
        <v>1064</v>
      </c>
      <c r="M153" s="46">
        <f t="shared" si="38"/>
        <v>2481.5</v>
      </c>
      <c r="N153" s="45">
        <v>1350.12</v>
      </c>
      <c r="O153" s="46">
        <f t="shared" si="39"/>
        <v>8770.119999999999</v>
      </c>
      <c r="P153" s="46">
        <f t="shared" si="40"/>
        <v>3443.62</v>
      </c>
      <c r="Q153" s="46">
        <f t="shared" si="41"/>
        <v>5351.5</v>
      </c>
      <c r="R153" s="46">
        <f t="shared" si="42"/>
        <v>31556.38</v>
      </c>
      <c r="S153" s="47">
        <v>111</v>
      </c>
    </row>
    <row r="154" spans="1:19" s="48" customFormat="1" ht="33.950000000000003" customHeight="1">
      <c r="A154" s="102">
        <f t="shared" si="33"/>
        <v>150</v>
      </c>
      <c r="B154" s="49" t="s">
        <v>109</v>
      </c>
      <c r="C154" s="94" t="s">
        <v>41</v>
      </c>
      <c r="D154" s="49" t="s">
        <v>42</v>
      </c>
      <c r="E154" s="50" t="s">
        <v>295</v>
      </c>
      <c r="F154" s="39">
        <v>35000</v>
      </c>
      <c r="G154" s="51"/>
      <c r="H154" s="46">
        <v>25</v>
      </c>
      <c r="I154" s="46">
        <f t="shared" si="34"/>
        <v>1004.5</v>
      </c>
      <c r="J154" s="46">
        <f t="shared" si="35"/>
        <v>2485</v>
      </c>
      <c r="K154" s="44">
        <f t="shared" si="36"/>
        <v>385.00000000000006</v>
      </c>
      <c r="L154" s="46">
        <f t="shared" si="37"/>
        <v>1064</v>
      </c>
      <c r="M154" s="46">
        <f t="shared" si="38"/>
        <v>2481.5</v>
      </c>
      <c r="N154" s="45"/>
      <c r="O154" s="46">
        <f t="shared" si="39"/>
        <v>7420</v>
      </c>
      <c r="P154" s="46">
        <f t="shared" si="40"/>
        <v>2093.5</v>
      </c>
      <c r="Q154" s="46">
        <f t="shared" si="41"/>
        <v>5351.5</v>
      </c>
      <c r="R154" s="46">
        <f t="shared" si="42"/>
        <v>32906.5</v>
      </c>
      <c r="S154" s="47">
        <v>111</v>
      </c>
    </row>
    <row r="155" spans="1:19" s="48" customFormat="1" ht="33.950000000000003" customHeight="1">
      <c r="A155" s="102">
        <f t="shared" si="33"/>
        <v>151</v>
      </c>
      <c r="B155" s="49" t="s">
        <v>142</v>
      </c>
      <c r="C155" s="94" t="s">
        <v>41</v>
      </c>
      <c r="D155" s="49" t="s">
        <v>42</v>
      </c>
      <c r="E155" s="50" t="s">
        <v>295</v>
      </c>
      <c r="F155" s="39">
        <v>35000</v>
      </c>
      <c r="G155" s="51"/>
      <c r="H155" s="46">
        <v>25</v>
      </c>
      <c r="I155" s="46">
        <f t="shared" si="34"/>
        <v>1004.5</v>
      </c>
      <c r="J155" s="46">
        <f t="shared" si="35"/>
        <v>2485</v>
      </c>
      <c r="K155" s="44">
        <f t="shared" si="36"/>
        <v>385.00000000000006</v>
      </c>
      <c r="L155" s="46">
        <f t="shared" si="37"/>
        <v>1064</v>
      </c>
      <c r="M155" s="46">
        <f t="shared" si="38"/>
        <v>2481.5</v>
      </c>
      <c r="N155" s="45"/>
      <c r="O155" s="46">
        <f t="shared" si="39"/>
        <v>7420</v>
      </c>
      <c r="P155" s="46">
        <f t="shared" si="40"/>
        <v>2093.5</v>
      </c>
      <c r="Q155" s="46">
        <f t="shared" si="41"/>
        <v>5351.5</v>
      </c>
      <c r="R155" s="46">
        <f t="shared" si="42"/>
        <v>32906.5</v>
      </c>
      <c r="S155" s="47">
        <v>111</v>
      </c>
    </row>
    <row r="156" spans="1:19" s="48" customFormat="1" ht="33.950000000000003" customHeight="1">
      <c r="A156" s="102">
        <f t="shared" si="33"/>
        <v>152</v>
      </c>
      <c r="B156" s="49" t="s">
        <v>270</v>
      </c>
      <c r="C156" s="94" t="s">
        <v>41</v>
      </c>
      <c r="D156" s="49" t="s">
        <v>42</v>
      </c>
      <c r="E156" s="50" t="s">
        <v>293</v>
      </c>
      <c r="F156" s="39">
        <v>35000</v>
      </c>
      <c r="G156" s="51"/>
      <c r="H156" s="46">
        <v>25</v>
      </c>
      <c r="I156" s="46">
        <f t="shared" si="34"/>
        <v>1004.5</v>
      </c>
      <c r="J156" s="46">
        <f t="shared" si="35"/>
        <v>2485</v>
      </c>
      <c r="K156" s="44">
        <f t="shared" si="36"/>
        <v>385.00000000000006</v>
      </c>
      <c r="L156" s="46">
        <f t="shared" si="37"/>
        <v>1064</v>
      </c>
      <c r="M156" s="46">
        <f t="shared" si="38"/>
        <v>2481.5</v>
      </c>
      <c r="N156" s="45">
        <v>1350.12</v>
      </c>
      <c r="O156" s="46">
        <f t="shared" si="39"/>
        <v>8770.119999999999</v>
      </c>
      <c r="P156" s="46">
        <f t="shared" si="40"/>
        <v>3443.62</v>
      </c>
      <c r="Q156" s="46">
        <f t="shared" si="41"/>
        <v>5351.5</v>
      </c>
      <c r="R156" s="46">
        <f t="shared" si="42"/>
        <v>31556.38</v>
      </c>
      <c r="S156" s="47">
        <v>111</v>
      </c>
    </row>
    <row r="157" spans="1:19" s="48" customFormat="1" ht="33.950000000000003" customHeight="1">
      <c r="A157" s="102">
        <f t="shared" si="33"/>
        <v>153</v>
      </c>
      <c r="B157" s="49" t="s">
        <v>40</v>
      </c>
      <c r="C157" s="94" t="s">
        <v>41</v>
      </c>
      <c r="D157" s="49" t="s">
        <v>42</v>
      </c>
      <c r="E157" s="50" t="s">
        <v>293</v>
      </c>
      <c r="F157" s="52">
        <v>35000</v>
      </c>
      <c r="G157" s="51"/>
      <c r="H157" s="46">
        <v>25</v>
      </c>
      <c r="I157" s="46">
        <f t="shared" si="34"/>
        <v>1004.5</v>
      </c>
      <c r="J157" s="46">
        <f t="shared" si="35"/>
        <v>2485</v>
      </c>
      <c r="K157" s="44">
        <f t="shared" si="36"/>
        <v>385.00000000000006</v>
      </c>
      <c r="L157" s="46">
        <f t="shared" si="37"/>
        <v>1064</v>
      </c>
      <c r="M157" s="46">
        <f t="shared" si="38"/>
        <v>2481.5</v>
      </c>
      <c r="N157" s="45"/>
      <c r="O157" s="46">
        <f t="shared" si="39"/>
        <v>7420</v>
      </c>
      <c r="P157" s="46">
        <f t="shared" si="40"/>
        <v>2093.5</v>
      </c>
      <c r="Q157" s="46">
        <f t="shared" si="41"/>
        <v>5351.5</v>
      </c>
      <c r="R157" s="46">
        <f t="shared" si="42"/>
        <v>32906.5</v>
      </c>
      <c r="S157" s="47">
        <v>111</v>
      </c>
    </row>
    <row r="158" spans="1:19" s="48" customFormat="1" ht="33.950000000000003" customHeight="1">
      <c r="A158" s="102">
        <f t="shared" si="33"/>
        <v>154</v>
      </c>
      <c r="B158" s="49" t="s">
        <v>274</v>
      </c>
      <c r="C158" s="94" t="s">
        <v>41</v>
      </c>
      <c r="D158" s="49" t="s">
        <v>42</v>
      </c>
      <c r="E158" s="50" t="s">
        <v>293</v>
      </c>
      <c r="F158" s="52">
        <v>35000</v>
      </c>
      <c r="G158" s="51"/>
      <c r="H158" s="46">
        <v>25</v>
      </c>
      <c r="I158" s="46">
        <f t="shared" si="34"/>
        <v>1004.5</v>
      </c>
      <c r="J158" s="46">
        <f t="shared" si="35"/>
        <v>2485</v>
      </c>
      <c r="K158" s="44">
        <f t="shared" si="36"/>
        <v>385.00000000000006</v>
      </c>
      <c r="L158" s="46">
        <f t="shared" si="37"/>
        <v>1064</v>
      </c>
      <c r="M158" s="46">
        <f t="shared" si="38"/>
        <v>2481.5</v>
      </c>
      <c r="N158" s="45"/>
      <c r="O158" s="46">
        <f t="shared" si="39"/>
        <v>7420</v>
      </c>
      <c r="P158" s="46">
        <f t="shared" si="40"/>
        <v>2093.5</v>
      </c>
      <c r="Q158" s="46">
        <f t="shared" si="41"/>
        <v>5351.5</v>
      </c>
      <c r="R158" s="46">
        <f t="shared" si="42"/>
        <v>32906.5</v>
      </c>
      <c r="S158" s="47">
        <v>111</v>
      </c>
    </row>
    <row r="159" spans="1:19" s="48" customFormat="1" ht="33.950000000000003" customHeight="1">
      <c r="A159" s="102">
        <f t="shared" si="33"/>
        <v>155</v>
      </c>
      <c r="B159" s="49" t="s">
        <v>91</v>
      </c>
      <c r="C159" s="94" t="s">
        <v>41</v>
      </c>
      <c r="D159" s="49" t="s">
        <v>42</v>
      </c>
      <c r="E159" s="50" t="s">
        <v>293</v>
      </c>
      <c r="F159" s="52">
        <v>35000</v>
      </c>
      <c r="G159" s="51"/>
      <c r="H159" s="46">
        <v>25</v>
      </c>
      <c r="I159" s="46">
        <f t="shared" si="34"/>
        <v>1004.5</v>
      </c>
      <c r="J159" s="46">
        <f t="shared" si="35"/>
        <v>2485</v>
      </c>
      <c r="K159" s="44">
        <f t="shared" si="36"/>
        <v>385.00000000000006</v>
      </c>
      <c r="L159" s="46">
        <f t="shared" si="37"/>
        <v>1064</v>
      </c>
      <c r="M159" s="46">
        <f t="shared" si="38"/>
        <v>2481.5</v>
      </c>
      <c r="N159" s="45"/>
      <c r="O159" s="46">
        <f t="shared" si="39"/>
        <v>7420</v>
      </c>
      <c r="P159" s="46">
        <f t="shared" si="40"/>
        <v>2093.5</v>
      </c>
      <c r="Q159" s="46">
        <f t="shared" si="41"/>
        <v>5351.5</v>
      </c>
      <c r="R159" s="46">
        <f t="shared" si="42"/>
        <v>32906.5</v>
      </c>
      <c r="S159" s="47">
        <v>111</v>
      </c>
    </row>
    <row r="160" spans="1:19" s="48" customFormat="1" ht="33.950000000000003" customHeight="1">
      <c r="A160" s="102">
        <f t="shared" si="33"/>
        <v>156</v>
      </c>
      <c r="B160" s="49" t="s">
        <v>162</v>
      </c>
      <c r="C160" s="94" t="s">
        <v>41</v>
      </c>
      <c r="D160" s="49" t="s">
        <v>42</v>
      </c>
      <c r="E160" s="50" t="s">
        <v>293</v>
      </c>
      <c r="F160" s="39">
        <v>35000</v>
      </c>
      <c r="G160" s="51"/>
      <c r="H160" s="46">
        <v>25</v>
      </c>
      <c r="I160" s="46">
        <f t="shared" si="34"/>
        <v>1004.5</v>
      </c>
      <c r="J160" s="46">
        <f t="shared" si="35"/>
        <v>2485</v>
      </c>
      <c r="K160" s="44">
        <f t="shared" si="36"/>
        <v>385.00000000000006</v>
      </c>
      <c r="L160" s="46">
        <f t="shared" si="37"/>
        <v>1064</v>
      </c>
      <c r="M160" s="46">
        <f t="shared" si="38"/>
        <v>2481.5</v>
      </c>
      <c r="N160" s="45"/>
      <c r="O160" s="46">
        <f t="shared" si="39"/>
        <v>7420</v>
      </c>
      <c r="P160" s="46">
        <f t="shared" si="40"/>
        <v>2093.5</v>
      </c>
      <c r="Q160" s="46">
        <f t="shared" si="41"/>
        <v>5351.5</v>
      </c>
      <c r="R160" s="46">
        <f t="shared" si="42"/>
        <v>32906.5</v>
      </c>
      <c r="S160" s="47">
        <v>111</v>
      </c>
    </row>
    <row r="161" spans="1:19" s="48" customFormat="1" ht="33.950000000000003" customHeight="1">
      <c r="A161" s="102">
        <f t="shared" si="33"/>
        <v>157</v>
      </c>
      <c r="B161" s="49" t="s">
        <v>283</v>
      </c>
      <c r="C161" s="94" t="s">
        <v>41</v>
      </c>
      <c r="D161" s="49" t="s">
        <v>310</v>
      </c>
      <c r="E161" s="50" t="s">
        <v>293</v>
      </c>
      <c r="F161" s="39">
        <v>35000</v>
      </c>
      <c r="G161" s="51"/>
      <c r="H161" s="46">
        <v>25</v>
      </c>
      <c r="I161" s="46">
        <f t="shared" si="34"/>
        <v>1004.5</v>
      </c>
      <c r="J161" s="46">
        <f t="shared" si="35"/>
        <v>2485</v>
      </c>
      <c r="K161" s="44">
        <f t="shared" si="36"/>
        <v>385.00000000000006</v>
      </c>
      <c r="L161" s="46">
        <f t="shared" si="37"/>
        <v>1064</v>
      </c>
      <c r="M161" s="46">
        <f t="shared" si="38"/>
        <v>2481.5</v>
      </c>
      <c r="N161" s="45"/>
      <c r="O161" s="46">
        <f t="shared" si="39"/>
        <v>7420</v>
      </c>
      <c r="P161" s="46">
        <f t="shared" si="40"/>
        <v>2093.5</v>
      </c>
      <c r="Q161" s="46">
        <f t="shared" si="41"/>
        <v>5351.5</v>
      </c>
      <c r="R161" s="46">
        <f t="shared" si="42"/>
        <v>32906.5</v>
      </c>
      <c r="S161" s="47">
        <v>111</v>
      </c>
    </row>
    <row r="162" spans="1:19" s="48" customFormat="1" ht="33.950000000000003" customHeight="1">
      <c r="A162" s="102">
        <f t="shared" si="33"/>
        <v>158</v>
      </c>
      <c r="B162" s="49" t="s">
        <v>57</v>
      </c>
      <c r="C162" s="94" t="s">
        <v>41</v>
      </c>
      <c r="D162" s="49" t="s">
        <v>42</v>
      </c>
      <c r="E162" s="50" t="s">
        <v>293</v>
      </c>
      <c r="F162" s="52">
        <v>35000</v>
      </c>
      <c r="G162" s="51"/>
      <c r="H162" s="46">
        <v>25</v>
      </c>
      <c r="I162" s="46">
        <f t="shared" si="34"/>
        <v>1004.5</v>
      </c>
      <c r="J162" s="46">
        <f t="shared" si="35"/>
        <v>2485</v>
      </c>
      <c r="K162" s="44">
        <f t="shared" si="36"/>
        <v>385.00000000000006</v>
      </c>
      <c r="L162" s="46">
        <f t="shared" si="37"/>
        <v>1064</v>
      </c>
      <c r="M162" s="46">
        <f t="shared" si="38"/>
        <v>2481.5</v>
      </c>
      <c r="N162" s="45"/>
      <c r="O162" s="46">
        <f t="shared" si="39"/>
        <v>7420</v>
      </c>
      <c r="P162" s="46">
        <f t="shared" si="40"/>
        <v>2093.5</v>
      </c>
      <c r="Q162" s="46">
        <f t="shared" si="41"/>
        <v>5351.5</v>
      </c>
      <c r="R162" s="46">
        <f t="shared" si="42"/>
        <v>32906.5</v>
      </c>
      <c r="S162" s="47">
        <v>111</v>
      </c>
    </row>
    <row r="163" spans="1:19" s="48" customFormat="1" ht="33.950000000000003" customHeight="1">
      <c r="A163" s="102">
        <f t="shared" si="33"/>
        <v>159</v>
      </c>
      <c r="B163" s="49" t="s">
        <v>167</v>
      </c>
      <c r="C163" s="94" t="s">
        <v>41</v>
      </c>
      <c r="D163" s="49" t="s">
        <v>42</v>
      </c>
      <c r="E163" s="50" t="s">
        <v>293</v>
      </c>
      <c r="F163" s="39">
        <v>35000</v>
      </c>
      <c r="G163" s="51"/>
      <c r="H163" s="46">
        <v>25</v>
      </c>
      <c r="I163" s="46">
        <f t="shared" si="34"/>
        <v>1004.5</v>
      </c>
      <c r="J163" s="46">
        <f t="shared" si="35"/>
        <v>2485</v>
      </c>
      <c r="K163" s="44">
        <f t="shared" si="36"/>
        <v>385.00000000000006</v>
      </c>
      <c r="L163" s="46">
        <f t="shared" si="37"/>
        <v>1064</v>
      </c>
      <c r="M163" s="46">
        <f t="shared" si="38"/>
        <v>2481.5</v>
      </c>
      <c r="N163" s="45"/>
      <c r="O163" s="46">
        <f t="shared" si="39"/>
        <v>7420</v>
      </c>
      <c r="P163" s="46">
        <f t="shared" si="40"/>
        <v>2093.5</v>
      </c>
      <c r="Q163" s="46">
        <f t="shared" si="41"/>
        <v>5351.5</v>
      </c>
      <c r="R163" s="46">
        <f t="shared" si="42"/>
        <v>32906.5</v>
      </c>
      <c r="S163" s="47">
        <v>111</v>
      </c>
    </row>
    <row r="164" spans="1:19" s="48" customFormat="1" ht="33.950000000000003" customHeight="1">
      <c r="A164" s="102">
        <f t="shared" si="33"/>
        <v>160</v>
      </c>
      <c r="B164" s="49" t="s">
        <v>191</v>
      </c>
      <c r="C164" s="94" t="s">
        <v>41</v>
      </c>
      <c r="D164" s="49" t="s">
        <v>45</v>
      </c>
      <c r="E164" s="50" t="s">
        <v>295</v>
      </c>
      <c r="F164" s="39">
        <v>28875</v>
      </c>
      <c r="G164" s="51"/>
      <c r="H164" s="46">
        <v>25</v>
      </c>
      <c r="I164" s="46">
        <f t="shared" si="34"/>
        <v>828.71249999999998</v>
      </c>
      <c r="J164" s="46">
        <f t="shared" si="35"/>
        <v>2050.125</v>
      </c>
      <c r="K164" s="44">
        <f t="shared" si="36"/>
        <v>317.62500000000006</v>
      </c>
      <c r="L164" s="46">
        <f t="shared" si="37"/>
        <v>877.8</v>
      </c>
      <c r="M164" s="46">
        <f t="shared" si="38"/>
        <v>2047.2375000000002</v>
      </c>
      <c r="N164" s="45"/>
      <c r="O164" s="46">
        <f t="shared" si="39"/>
        <v>6121.5</v>
      </c>
      <c r="P164" s="46">
        <f t="shared" si="40"/>
        <v>1731.5124999999998</v>
      </c>
      <c r="Q164" s="46">
        <f t="shared" si="41"/>
        <v>4414.9875000000002</v>
      </c>
      <c r="R164" s="46">
        <f t="shared" si="42"/>
        <v>27143.487499999999</v>
      </c>
      <c r="S164" s="47">
        <v>111</v>
      </c>
    </row>
    <row r="165" spans="1:19" s="48" customFormat="1" ht="33.950000000000003" customHeight="1">
      <c r="A165" s="102">
        <f t="shared" si="33"/>
        <v>161</v>
      </c>
      <c r="B165" s="49" t="s">
        <v>244</v>
      </c>
      <c r="C165" s="94" t="s">
        <v>41</v>
      </c>
      <c r="D165" s="49" t="s">
        <v>45</v>
      </c>
      <c r="E165" s="50" t="s">
        <v>295</v>
      </c>
      <c r="F165" s="39">
        <v>28875</v>
      </c>
      <c r="G165" s="51"/>
      <c r="H165" s="46">
        <v>25</v>
      </c>
      <c r="I165" s="46">
        <f t="shared" si="34"/>
        <v>828.71249999999998</v>
      </c>
      <c r="J165" s="46">
        <f t="shared" si="35"/>
        <v>2050.125</v>
      </c>
      <c r="K165" s="44">
        <f t="shared" si="36"/>
        <v>317.62500000000006</v>
      </c>
      <c r="L165" s="46">
        <f t="shared" si="37"/>
        <v>877.8</v>
      </c>
      <c r="M165" s="46">
        <f t="shared" si="38"/>
        <v>2047.2375000000002</v>
      </c>
      <c r="N165" s="45"/>
      <c r="O165" s="46">
        <f t="shared" si="39"/>
        <v>6121.5</v>
      </c>
      <c r="P165" s="46">
        <f t="shared" si="40"/>
        <v>1731.5124999999998</v>
      </c>
      <c r="Q165" s="46">
        <f t="shared" si="41"/>
        <v>4414.9875000000002</v>
      </c>
      <c r="R165" s="46">
        <f t="shared" si="42"/>
        <v>27143.487499999999</v>
      </c>
      <c r="S165" s="47">
        <v>111</v>
      </c>
    </row>
    <row r="166" spans="1:19" s="48" customFormat="1" ht="33.950000000000003" customHeight="1">
      <c r="A166" s="102">
        <f t="shared" si="33"/>
        <v>162</v>
      </c>
      <c r="B166" s="49" t="s">
        <v>187</v>
      </c>
      <c r="C166" s="94" t="s">
        <v>41</v>
      </c>
      <c r="D166" s="49" t="s">
        <v>147</v>
      </c>
      <c r="E166" s="50" t="s">
        <v>295</v>
      </c>
      <c r="F166" s="39">
        <v>23100</v>
      </c>
      <c r="G166" s="51"/>
      <c r="H166" s="46">
        <v>25</v>
      </c>
      <c r="I166" s="46">
        <f t="shared" si="34"/>
        <v>662.97</v>
      </c>
      <c r="J166" s="46">
        <f t="shared" si="35"/>
        <v>1640.1</v>
      </c>
      <c r="K166" s="44">
        <f t="shared" si="36"/>
        <v>254.10000000000002</v>
      </c>
      <c r="L166" s="46">
        <f t="shared" si="37"/>
        <v>702.24</v>
      </c>
      <c r="M166" s="46">
        <f t="shared" si="38"/>
        <v>1637.7900000000002</v>
      </c>
      <c r="N166" s="45"/>
      <c r="O166" s="46">
        <f t="shared" si="39"/>
        <v>4897.2</v>
      </c>
      <c r="P166" s="46">
        <f t="shared" si="40"/>
        <v>1390.21</v>
      </c>
      <c r="Q166" s="46">
        <f t="shared" si="41"/>
        <v>3531.99</v>
      </c>
      <c r="R166" s="46">
        <f t="shared" si="42"/>
        <v>21709.79</v>
      </c>
      <c r="S166" s="47">
        <v>111</v>
      </c>
    </row>
    <row r="167" spans="1:19" s="48" customFormat="1" ht="33.950000000000003" customHeight="1">
      <c r="A167" s="102">
        <f t="shared" si="33"/>
        <v>163</v>
      </c>
      <c r="B167" s="49" t="s">
        <v>133</v>
      </c>
      <c r="C167" s="94" t="s">
        <v>41</v>
      </c>
      <c r="D167" s="49" t="s">
        <v>68</v>
      </c>
      <c r="E167" s="50" t="s">
        <v>293</v>
      </c>
      <c r="F167" s="39">
        <v>22000</v>
      </c>
      <c r="G167" s="51"/>
      <c r="H167" s="46">
        <v>25</v>
      </c>
      <c r="I167" s="46">
        <f t="shared" si="34"/>
        <v>631.4</v>
      </c>
      <c r="J167" s="46">
        <f t="shared" si="35"/>
        <v>1561.9999999999998</v>
      </c>
      <c r="K167" s="44">
        <f t="shared" si="36"/>
        <v>242.00000000000003</v>
      </c>
      <c r="L167" s="46">
        <f t="shared" si="37"/>
        <v>668.8</v>
      </c>
      <c r="M167" s="46">
        <f t="shared" si="38"/>
        <v>1559.8000000000002</v>
      </c>
      <c r="N167" s="45">
        <v>2700.24</v>
      </c>
      <c r="O167" s="46">
        <f t="shared" si="39"/>
        <v>7364.24</v>
      </c>
      <c r="P167" s="46">
        <f t="shared" si="40"/>
        <v>4025.4399999999996</v>
      </c>
      <c r="Q167" s="46">
        <f t="shared" si="41"/>
        <v>3363.8</v>
      </c>
      <c r="R167" s="46">
        <f t="shared" si="42"/>
        <v>17974.560000000001</v>
      </c>
      <c r="S167" s="47">
        <v>111</v>
      </c>
    </row>
    <row r="168" spans="1:19" s="48" customFormat="1" ht="33.950000000000003" customHeight="1">
      <c r="A168" s="102">
        <f t="shared" si="33"/>
        <v>164</v>
      </c>
      <c r="B168" s="49" t="s">
        <v>113</v>
      </c>
      <c r="C168" s="94" t="s">
        <v>41</v>
      </c>
      <c r="D168" s="42" t="s">
        <v>100</v>
      </c>
      <c r="E168" s="50" t="s">
        <v>293</v>
      </c>
      <c r="F168" s="39">
        <v>26250</v>
      </c>
      <c r="G168" s="51"/>
      <c r="H168" s="46">
        <v>25</v>
      </c>
      <c r="I168" s="46">
        <f t="shared" si="34"/>
        <v>753.375</v>
      </c>
      <c r="J168" s="46">
        <f t="shared" si="35"/>
        <v>1863.7499999999998</v>
      </c>
      <c r="K168" s="44">
        <f t="shared" si="36"/>
        <v>288.75000000000006</v>
      </c>
      <c r="L168" s="46">
        <f t="shared" si="37"/>
        <v>798</v>
      </c>
      <c r="M168" s="46">
        <f t="shared" si="38"/>
        <v>1861.1250000000002</v>
      </c>
      <c r="N168" s="45"/>
      <c r="O168" s="46">
        <f t="shared" si="39"/>
        <v>5565</v>
      </c>
      <c r="P168" s="46">
        <f t="shared" si="40"/>
        <v>1576.375</v>
      </c>
      <c r="Q168" s="46">
        <f t="shared" si="41"/>
        <v>4013.625</v>
      </c>
      <c r="R168" s="46">
        <f t="shared" si="42"/>
        <v>24673.625</v>
      </c>
      <c r="S168" s="47">
        <v>111</v>
      </c>
    </row>
    <row r="169" spans="1:19" s="48" customFormat="1" ht="33.950000000000003" customHeight="1">
      <c r="A169" s="102">
        <f t="shared" si="33"/>
        <v>165</v>
      </c>
      <c r="B169" s="49" t="s">
        <v>33</v>
      </c>
      <c r="C169" s="94" t="s">
        <v>41</v>
      </c>
      <c r="D169" s="42" t="s">
        <v>100</v>
      </c>
      <c r="E169" s="50" t="s">
        <v>293</v>
      </c>
      <c r="F169" s="39">
        <v>26250</v>
      </c>
      <c r="G169" s="51"/>
      <c r="H169" s="46">
        <v>25</v>
      </c>
      <c r="I169" s="46">
        <f t="shared" si="34"/>
        <v>753.375</v>
      </c>
      <c r="J169" s="46">
        <f t="shared" si="35"/>
        <v>1863.7499999999998</v>
      </c>
      <c r="K169" s="44">
        <f t="shared" si="36"/>
        <v>288.75000000000006</v>
      </c>
      <c r="L169" s="46">
        <f t="shared" si="37"/>
        <v>798</v>
      </c>
      <c r="M169" s="46">
        <f t="shared" si="38"/>
        <v>1861.1250000000002</v>
      </c>
      <c r="N169" s="45"/>
      <c r="O169" s="46">
        <f t="shared" si="39"/>
        <v>5565</v>
      </c>
      <c r="P169" s="46">
        <f t="shared" si="40"/>
        <v>1576.375</v>
      </c>
      <c r="Q169" s="46">
        <f t="shared" si="41"/>
        <v>4013.625</v>
      </c>
      <c r="R169" s="46">
        <f t="shared" si="42"/>
        <v>24673.625</v>
      </c>
      <c r="S169" s="47">
        <v>111</v>
      </c>
    </row>
    <row r="170" spans="1:19" s="48" customFormat="1" ht="33.950000000000003" customHeight="1">
      <c r="A170" s="102">
        <f t="shared" si="33"/>
        <v>166</v>
      </c>
      <c r="B170" s="49" t="s">
        <v>65</v>
      </c>
      <c r="C170" s="94" t="s">
        <v>41</v>
      </c>
      <c r="D170" s="42" t="s">
        <v>100</v>
      </c>
      <c r="E170" s="50" t="s">
        <v>293</v>
      </c>
      <c r="F170" s="52">
        <v>26250</v>
      </c>
      <c r="G170" s="51"/>
      <c r="H170" s="46">
        <v>25</v>
      </c>
      <c r="I170" s="46">
        <f t="shared" si="34"/>
        <v>753.375</v>
      </c>
      <c r="J170" s="46">
        <f t="shared" si="35"/>
        <v>1863.7499999999998</v>
      </c>
      <c r="K170" s="44">
        <f t="shared" si="36"/>
        <v>288.75000000000006</v>
      </c>
      <c r="L170" s="46">
        <f t="shared" si="37"/>
        <v>798</v>
      </c>
      <c r="M170" s="46">
        <f t="shared" si="38"/>
        <v>1861.1250000000002</v>
      </c>
      <c r="N170" s="45"/>
      <c r="O170" s="46">
        <f t="shared" si="39"/>
        <v>5565</v>
      </c>
      <c r="P170" s="46">
        <f t="shared" si="40"/>
        <v>1576.375</v>
      </c>
      <c r="Q170" s="46">
        <f t="shared" si="41"/>
        <v>4013.625</v>
      </c>
      <c r="R170" s="46">
        <f t="shared" si="42"/>
        <v>24673.625</v>
      </c>
      <c r="S170" s="47">
        <v>111</v>
      </c>
    </row>
    <row r="171" spans="1:19" s="48" customFormat="1" ht="33.950000000000003" customHeight="1">
      <c r="A171" s="102">
        <f t="shared" si="33"/>
        <v>167</v>
      </c>
      <c r="B171" s="42" t="s">
        <v>348</v>
      </c>
      <c r="C171" s="94" t="s">
        <v>41</v>
      </c>
      <c r="D171" s="42" t="s">
        <v>100</v>
      </c>
      <c r="E171" s="43" t="s">
        <v>293</v>
      </c>
      <c r="F171" s="44">
        <v>26250</v>
      </c>
      <c r="G171" s="45"/>
      <c r="H171" s="46">
        <v>25</v>
      </c>
      <c r="I171" s="46">
        <f t="shared" si="34"/>
        <v>753.375</v>
      </c>
      <c r="J171" s="46">
        <f t="shared" si="35"/>
        <v>1863.7499999999998</v>
      </c>
      <c r="K171" s="44">
        <f t="shared" si="36"/>
        <v>288.75000000000006</v>
      </c>
      <c r="L171" s="46">
        <f t="shared" si="37"/>
        <v>798</v>
      </c>
      <c r="M171" s="46">
        <f t="shared" si="38"/>
        <v>1861.1250000000002</v>
      </c>
      <c r="N171" s="45"/>
      <c r="O171" s="46">
        <f t="shared" si="39"/>
        <v>5565</v>
      </c>
      <c r="P171" s="46">
        <f t="shared" si="40"/>
        <v>1576.375</v>
      </c>
      <c r="Q171" s="46">
        <f t="shared" si="41"/>
        <v>4013.625</v>
      </c>
      <c r="R171" s="46">
        <f t="shared" si="42"/>
        <v>24673.625</v>
      </c>
      <c r="S171" s="47">
        <v>111</v>
      </c>
    </row>
    <row r="172" spans="1:19" s="48" customFormat="1" ht="33.950000000000003" customHeight="1">
      <c r="A172" s="102">
        <f t="shared" si="33"/>
        <v>168</v>
      </c>
      <c r="B172" s="49" t="s">
        <v>329</v>
      </c>
      <c r="C172" s="49" t="s">
        <v>208</v>
      </c>
      <c r="D172" s="49" t="s">
        <v>209</v>
      </c>
      <c r="E172" s="50" t="s">
        <v>295</v>
      </c>
      <c r="F172" s="39">
        <v>110000</v>
      </c>
      <c r="G172" s="51">
        <v>14457.62</v>
      </c>
      <c r="H172" s="46">
        <v>25</v>
      </c>
      <c r="I172" s="46">
        <f t="shared" si="34"/>
        <v>3157</v>
      </c>
      <c r="J172" s="46">
        <f t="shared" si="35"/>
        <v>7809.9999999999991</v>
      </c>
      <c r="K172" s="44">
        <f t="shared" si="36"/>
        <v>1210.0000000000002</v>
      </c>
      <c r="L172" s="46">
        <f t="shared" si="37"/>
        <v>3344</v>
      </c>
      <c r="M172" s="46">
        <f t="shared" si="38"/>
        <v>7799.0000000000009</v>
      </c>
      <c r="N172" s="45"/>
      <c r="O172" s="46">
        <f t="shared" si="39"/>
        <v>23320</v>
      </c>
      <c r="P172" s="46">
        <f t="shared" si="40"/>
        <v>20983.620000000003</v>
      </c>
      <c r="Q172" s="46">
        <f t="shared" si="41"/>
        <v>16819</v>
      </c>
      <c r="R172" s="46">
        <f t="shared" si="42"/>
        <v>89016.38</v>
      </c>
      <c r="S172" s="47">
        <v>111</v>
      </c>
    </row>
    <row r="173" spans="1:19" s="48" customFormat="1" ht="33.950000000000003" customHeight="1">
      <c r="A173" s="102">
        <f t="shared" si="33"/>
        <v>169</v>
      </c>
      <c r="B173" s="49" t="s">
        <v>316</v>
      </c>
      <c r="C173" s="49" t="s">
        <v>208</v>
      </c>
      <c r="D173" s="49" t="s">
        <v>177</v>
      </c>
      <c r="E173" s="50" t="s">
        <v>293</v>
      </c>
      <c r="F173" s="39">
        <v>50000</v>
      </c>
      <c r="G173" s="51">
        <v>1448.96</v>
      </c>
      <c r="H173" s="46">
        <v>25</v>
      </c>
      <c r="I173" s="46">
        <f t="shared" si="34"/>
        <v>1435</v>
      </c>
      <c r="J173" s="46">
        <f t="shared" si="35"/>
        <v>3549.9999999999995</v>
      </c>
      <c r="K173" s="44">
        <f t="shared" si="36"/>
        <v>550</v>
      </c>
      <c r="L173" s="46">
        <f t="shared" si="37"/>
        <v>1520</v>
      </c>
      <c r="M173" s="46">
        <f t="shared" si="38"/>
        <v>3545.0000000000005</v>
      </c>
      <c r="N173" s="45">
        <v>2700.24</v>
      </c>
      <c r="O173" s="46">
        <f t="shared" si="39"/>
        <v>13300.24</v>
      </c>
      <c r="P173" s="46">
        <f t="shared" si="40"/>
        <v>7129.2</v>
      </c>
      <c r="Q173" s="46">
        <f t="shared" si="41"/>
        <v>7645</v>
      </c>
      <c r="R173" s="46">
        <f t="shared" si="42"/>
        <v>42870.8</v>
      </c>
      <c r="S173" s="47">
        <v>111</v>
      </c>
    </row>
    <row r="174" spans="1:19" s="48" customFormat="1" ht="33.950000000000003" customHeight="1">
      <c r="A174" s="102">
        <f t="shared" si="33"/>
        <v>170</v>
      </c>
      <c r="B174" s="49" t="s">
        <v>141</v>
      </c>
      <c r="C174" s="49" t="s">
        <v>208</v>
      </c>
      <c r="D174" s="49" t="s">
        <v>35</v>
      </c>
      <c r="E174" s="50" t="s">
        <v>295</v>
      </c>
      <c r="F174" s="52">
        <v>35000</v>
      </c>
      <c r="G174" s="51"/>
      <c r="H174" s="46">
        <v>25</v>
      </c>
      <c r="I174" s="46">
        <f t="shared" si="34"/>
        <v>1004.5</v>
      </c>
      <c r="J174" s="46">
        <f t="shared" si="35"/>
        <v>2485</v>
      </c>
      <c r="K174" s="44">
        <f t="shared" si="36"/>
        <v>385.00000000000006</v>
      </c>
      <c r="L174" s="46">
        <f t="shared" si="37"/>
        <v>1064</v>
      </c>
      <c r="M174" s="46">
        <f t="shared" si="38"/>
        <v>2481.5</v>
      </c>
      <c r="N174" s="45"/>
      <c r="O174" s="46">
        <f t="shared" si="39"/>
        <v>7420</v>
      </c>
      <c r="P174" s="46">
        <f t="shared" si="40"/>
        <v>2093.5</v>
      </c>
      <c r="Q174" s="46">
        <f t="shared" si="41"/>
        <v>5351.5</v>
      </c>
      <c r="R174" s="46">
        <f t="shared" si="42"/>
        <v>32906.5</v>
      </c>
      <c r="S174" s="47">
        <v>111</v>
      </c>
    </row>
    <row r="175" spans="1:19" s="48" customFormat="1" ht="33.950000000000003" customHeight="1">
      <c r="A175" s="102">
        <f t="shared" si="33"/>
        <v>171</v>
      </c>
      <c r="B175" s="49" t="s">
        <v>136</v>
      </c>
      <c r="C175" s="49" t="s">
        <v>208</v>
      </c>
      <c r="D175" s="49" t="s">
        <v>138</v>
      </c>
      <c r="E175" s="50" t="s">
        <v>295</v>
      </c>
      <c r="F175" s="39">
        <v>25987.5</v>
      </c>
      <c r="G175" s="51"/>
      <c r="H175" s="46">
        <v>25</v>
      </c>
      <c r="I175" s="46">
        <f t="shared" si="34"/>
        <v>745.84124999999995</v>
      </c>
      <c r="J175" s="46">
        <f t="shared" si="35"/>
        <v>1845.1124999999997</v>
      </c>
      <c r="K175" s="44">
        <f t="shared" si="36"/>
        <v>285.86250000000001</v>
      </c>
      <c r="L175" s="46">
        <f t="shared" si="37"/>
        <v>790.02</v>
      </c>
      <c r="M175" s="46">
        <f t="shared" si="38"/>
        <v>1842.5137500000001</v>
      </c>
      <c r="N175" s="45"/>
      <c r="O175" s="46">
        <f t="shared" si="39"/>
        <v>5509.35</v>
      </c>
      <c r="P175" s="46">
        <f t="shared" si="40"/>
        <v>1560.8612499999999</v>
      </c>
      <c r="Q175" s="46">
        <f t="shared" si="41"/>
        <v>3973.48875</v>
      </c>
      <c r="R175" s="46">
        <f t="shared" si="42"/>
        <v>24426.638749999998</v>
      </c>
      <c r="S175" s="47">
        <v>111</v>
      </c>
    </row>
    <row r="176" spans="1:19" s="48" customFormat="1" ht="33.950000000000003" customHeight="1">
      <c r="A176" s="102">
        <f t="shared" si="33"/>
        <v>172</v>
      </c>
      <c r="B176" s="49" t="s">
        <v>163</v>
      </c>
      <c r="C176" s="49" t="s">
        <v>208</v>
      </c>
      <c r="D176" s="49" t="s">
        <v>138</v>
      </c>
      <c r="E176" s="50" t="s">
        <v>295</v>
      </c>
      <c r="F176" s="39">
        <v>23625</v>
      </c>
      <c r="G176" s="51"/>
      <c r="H176" s="46">
        <v>25</v>
      </c>
      <c r="I176" s="46">
        <f t="shared" si="34"/>
        <v>678.03750000000002</v>
      </c>
      <c r="J176" s="46">
        <f t="shared" si="35"/>
        <v>1677.3749999999998</v>
      </c>
      <c r="K176" s="44">
        <f t="shared" si="36"/>
        <v>259.875</v>
      </c>
      <c r="L176" s="46">
        <f t="shared" si="37"/>
        <v>718.2</v>
      </c>
      <c r="M176" s="46">
        <f t="shared" si="38"/>
        <v>1675.0125</v>
      </c>
      <c r="N176" s="45"/>
      <c r="O176" s="46">
        <f t="shared" si="39"/>
        <v>5008.5</v>
      </c>
      <c r="P176" s="46">
        <f t="shared" si="40"/>
        <v>1421.2375000000002</v>
      </c>
      <c r="Q176" s="46">
        <f t="shared" si="41"/>
        <v>3612.2624999999998</v>
      </c>
      <c r="R176" s="46">
        <f t="shared" si="42"/>
        <v>22203.762500000001</v>
      </c>
      <c r="S176" s="47">
        <v>111</v>
      </c>
    </row>
    <row r="177" spans="1:19" s="48" customFormat="1" ht="33.950000000000003" customHeight="1">
      <c r="A177" s="102">
        <f t="shared" si="33"/>
        <v>173</v>
      </c>
      <c r="B177" s="49" t="s">
        <v>181</v>
      </c>
      <c r="C177" s="49" t="s">
        <v>208</v>
      </c>
      <c r="D177" s="49" t="s">
        <v>129</v>
      </c>
      <c r="E177" s="50" t="s">
        <v>295</v>
      </c>
      <c r="F177" s="39">
        <v>31500</v>
      </c>
      <c r="G177" s="51"/>
      <c r="H177" s="46">
        <v>25</v>
      </c>
      <c r="I177" s="46">
        <f t="shared" si="34"/>
        <v>904.05</v>
      </c>
      <c r="J177" s="46">
        <f t="shared" si="35"/>
        <v>2236.5</v>
      </c>
      <c r="K177" s="44">
        <f t="shared" si="36"/>
        <v>346.50000000000006</v>
      </c>
      <c r="L177" s="46">
        <f t="shared" si="37"/>
        <v>957.6</v>
      </c>
      <c r="M177" s="46">
        <f t="shared" si="38"/>
        <v>2233.3500000000004</v>
      </c>
      <c r="N177" s="45">
        <v>1350.12</v>
      </c>
      <c r="O177" s="46">
        <f t="shared" si="39"/>
        <v>8028.1200000000008</v>
      </c>
      <c r="P177" s="46">
        <f t="shared" si="40"/>
        <v>3236.77</v>
      </c>
      <c r="Q177" s="46">
        <f t="shared" si="41"/>
        <v>4816.3500000000004</v>
      </c>
      <c r="R177" s="46">
        <f t="shared" si="42"/>
        <v>28263.23</v>
      </c>
      <c r="S177" s="47">
        <v>111</v>
      </c>
    </row>
    <row r="178" spans="1:19" s="48" customFormat="1" ht="33.950000000000003" customHeight="1">
      <c r="A178" s="102">
        <f t="shared" si="33"/>
        <v>174</v>
      </c>
      <c r="B178" s="49" t="s">
        <v>252</v>
      </c>
      <c r="C178" s="49" t="s">
        <v>208</v>
      </c>
      <c r="D178" s="49" t="s">
        <v>129</v>
      </c>
      <c r="E178" s="50" t="s">
        <v>295</v>
      </c>
      <c r="F178" s="39">
        <v>44000</v>
      </c>
      <c r="G178" s="51">
        <v>1007.19</v>
      </c>
      <c r="H178" s="46">
        <v>25</v>
      </c>
      <c r="I178" s="46">
        <f t="shared" si="34"/>
        <v>1262.8</v>
      </c>
      <c r="J178" s="46">
        <f t="shared" si="35"/>
        <v>3123.9999999999995</v>
      </c>
      <c r="K178" s="44">
        <f t="shared" si="36"/>
        <v>484.00000000000006</v>
      </c>
      <c r="L178" s="46">
        <f t="shared" si="37"/>
        <v>1337.6</v>
      </c>
      <c r="M178" s="46">
        <f t="shared" si="38"/>
        <v>3119.6000000000004</v>
      </c>
      <c r="N178" s="45"/>
      <c r="O178" s="46">
        <f t="shared" si="39"/>
        <v>9328</v>
      </c>
      <c r="P178" s="46">
        <f t="shared" si="40"/>
        <v>3632.5899999999997</v>
      </c>
      <c r="Q178" s="46">
        <f t="shared" si="41"/>
        <v>6727.6</v>
      </c>
      <c r="R178" s="46">
        <f t="shared" si="42"/>
        <v>40367.410000000003</v>
      </c>
      <c r="S178" s="47">
        <v>111</v>
      </c>
    </row>
    <row r="179" spans="1:19" s="48" customFormat="1" ht="33.950000000000003" customHeight="1">
      <c r="A179" s="102">
        <f t="shared" si="33"/>
        <v>175</v>
      </c>
      <c r="B179" s="49" t="s">
        <v>183</v>
      </c>
      <c r="C179" s="49" t="s">
        <v>289</v>
      </c>
      <c r="D179" s="49" t="s">
        <v>334</v>
      </c>
      <c r="E179" s="50" t="s">
        <v>295</v>
      </c>
      <c r="F179" s="39">
        <v>70000</v>
      </c>
      <c r="G179" s="51">
        <v>5098.45</v>
      </c>
      <c r="H179" s="46">
        <v>25</v>
      </c>
      <c r="I179" s="46">
        <f t="shared" si="34"/>
        <v>2009</v>
      </c>
      <c r="J179" s="46">
        <f t="shared" si="35"/>
        <v>4970</v>
      </c>
      <c r="K179" s="44">
        <f t="shared" si="36"/>
        <v>770.00000000000011</v>
      </c>
      <c r="L179" s="46">
        <f t="shared" si="37"/>
        <v>2128</v>
      </c>
      <c r="M179" s="46">
        <f t="shared" si="38"/>
        <v>4963</v>
      </c>
      <c r="N179" s="45">
        <v>1350.12</v>
      </c>
      <c r="O179" s="46">
        <f t="shared" si="39"/>
        <v>16190.119999999999</v>
      </c>
      <c r="P179" s="46">
        <f t="shared" si="40"/>
        <v>10610.57</v>
      </c>
      <c r="Q179" s="46">
        <f t="shared" si="41"/>
        <v>10703</v>
      </c>
      <c r="R179" s="46">
        <f t="shared" si="42"/>
        <v>59389.43</v>
      </c>
      <c r="S179" s="47">
        <v>111</v>
      </c>
    </row>
    <row r="180" spans="1:19" s="48" customFormat="1" ht="33.950000000000003" customHeight="1">
      <c r="A180" s="102">
        <f t="shared" si="33"/>
        <v>176</v>
      </c>
      <c r="B180" s="88" t="s">
        <v>318</v>
      </c>
      <c r="C180" s="49" t="s">
        <v>289</v>
      </c>
      <c r="D180" s="88" t="s">
        <v>117</v>
      </c>
      <c r="E180" s="50" t="s">
        <v>293</v>
      </c>
      <c r="F180" s="39">
        <v>35000</v>
      </c>
      <c r="G180" s="51"/>
      <c r="H180" s="46">
        <v>25</v>
      </c>
      <c r="I180" s="46">
        <f t="shared" si="34"/>
        <v>1004.5</v>
      </c>
      <c r="J180" s="46">
        <f t="shared" si="35"/>
        <v>2485</v>
      </c>
      <c r="K180" s="44">
        <f t="shared" si="36"/>
        <v>385.00000000000006</v>
      </c>
      <c r="L180" s="46">
        <f t="shared" si="37"/>
        <v>1064</v>
      </c>
      <c r="M180" s="46">
        <f t="shared" si="38"/>
        <v>2481.5</v>
      </c>
      <c r="N180" s="45"/>
      <c r="O180" s="46">
        <f t="shared" si="39"/>
        <v>7420</v>
      </c>
      <c r="P180" s="46">
        <f t="shared" si="40"/>
        <v>2093.5</v>
      </c>
      <c r="Q180" s="46">
        <f t="shared" si="41"/>
        <v>5351.5</v>
      </c>
      <c r="R180" s="46">
        <f t="shared" si="42"/>
        <v>32906.5</v>
      </c>
      <c r="S180" s="47">
        <v>111</v>
      </c>
    </row>
    <row r="181" spans="1:19" s="48" customFormat="1" ht="33.950000000000003" customHeight="1">
      <c r="A181" s="102">
        <f t="shared" si="33"/>
        <v>177</v>
      </c>
      <c r="B181" s="49" t="s">
        <v>322</v>
      </c>
      <c r="C181" s="49" t="s">
        <v>289</v>
      </c>
      <c r="D181" s="49" t="s">
        <v>117</v>
      </c>
      <c r="E181" s="50" t="s">
        <v>293</v>
      </c>
      <c r="F181" s="39">
        <v>25400</v>
      </c>
      <c r="G181" s="51"/>
      <c r="H181" s="46">
        <v>25</v>
      </c>
      <c r="I181" s="46">
        <f t="shared" si="34"/>
        <v>728.98</v>
      </c>
      <c r="J181" s="46">
        <f t="shared" si="35"/>
        <v>1803.3999999999999</v>
      </c>
      <c r="K181" s="44">
        <f t="shared" si="36"/>
        <v>279.40000000000003</v>
      </c>
      <c r="L181" s="46">
        <f t="shared" si="37"/>
        <v>772.16</v>
      </c>
      <c r="M181" s="46">
        <f t="shared" si="38"/>
        <v>1800.8600000000001</v>
      </c>
      <c r="N181" s="45">
        <v>1350.12</v>
      </c>
      <c r="O181" s="46">
        <f t="shared" si="39"/>
        <v>6734.92</v>
      </c>
      <c r="P181" s="46">
        <f t="shared" si="40"/>
        <v>2876.2599999999998</v>
      </c>
      <c r="Q181" s="46">
        <f t="shared" si="41"/>
        <v>3883.66</v>
      </c>
      <c r="R181" s="46">
        <f t="shared" si="42"/>
        <v>22523.74</v>
      </c>
      <c r="S181" s="47">
        <v>111</v>
      </c>
    </row>
    <row r="182" spans="1:19" s="48" customFormat="1" ht="33.950000000000003" customHeight="1">
      <c r="A182" s="102">
        <f t="shared" si="33"/>
        <v>178</v>
      </c>
      <c r="B182" s="49" t="s">
        <v>134</v>
      </c>
      <c r="C182" s="49" t="s">
        <v>289</v>
      </c>
      <c r="D182" s="49" t="s">
        <v>117</v>
      </c>
      <c r="E182" s="50" t="s">
        <v>295</v>
      </c>
      <c r="F182" s="39">
        <v>35000</v>
      </c>
      <c r="G182" s="51"/>
      <c r="H182" s="46">
        <v>25</v>
      </c>
      <c r="I182" s="46">
        <f t="shared" si="34"/>
        <v>1004.5</v>
      </c>
      <c r="J182" s="46">
        <f t="shared" si="35"/>
        <v>2485</v>
      </c>
      <c r="K182" s="44">
        <f t="shared" si="36"/>
        <v>385.00000000000006</v>
      </c>
      <c r="L182" s="46">
        <f t="shared" si="37"/>
        <v>1064</v>
      </c>
      <c r="M182" s="46">
        <f t="shared" si="38"/>
        <v>2481.5</v>
      </c>
      <c r="N182" s="45"/>
      <c r="O182" s="46">
        <f t="shared" si="39"/>
        <v>7420</v>
      </c>
      <c r="P182" s="46">
        <f t="shared" si="40"/>
        <v>2093.5</v>
      </c>
      <c r="Q182" s="46">
        <f t="shared" si="41"/>
        <v>5351.5</v>
      </c>
      <c r="R182" s="46">
        <f t="shared" si="42"/>
        <v>32906.5</v>
      </c>
      <c r="S182" s="47">
        <v>111</v>
      </c>
    </row>
    <row r="183" spans="1:19" s="48" customFormat="1" ht="33.950000000000003" customHeight="1">
      <c r="A183" s="102">
        <f t="shared" si="33"/>
        <v>179</v>
      </c>
      <c r="B183" s="49" t="s">
        <v>139</v>
      </c>
      <c r="C183" s="49" t="s">
        <v>289</v>
      </c>
      <c r="D183" s="88" t="s">
        <v>117</v>
      </c>
      <c r="E183" s="50" t="s">
        <v>293</v>
      </c>
      <c r="F183" s="39">
        <v>35000</v>
      </c>
      <c r="G183" s="51"/>
      <c r="H183" s="46">
        <v>25</v>
      </c>
      <c r="I183" s="46">
        <f t="shared" si="34"/>
        <v>1004.5</v>
      </c>
      <c r="J183" s="46">
        <f t="shared" si="35"/>
        <v>2485</v>
      </c>
      <c r="K183" s="44">
        <f t="shared" si="36"/>
        <v>385.00000000000006</v>
      </c>
      <c r="L183" s="46">
        <f t="shared" si="37"/>
        <v>1064</v>
      </c>
      <c r="M183" s="46">
        <f t="shared" si="38"/>
        <v>2481.5</v>
      </c>
      <c r="N183" s="45">
        <v>2700.24</v>
      </c>
      <c r="O183" s="46">
        <f t="shared" si="39"/>
        <v>10120.24</v>
      </c>
      <c r="P183" s="46">
        <f t="shared" si="40"/>
        <v>4793.74</v>
      </c>
      <c r="Q183" s="46">
        <f t="shared" si="41"/>
        <v>5351.5</v>
      </c>
      <c r="R183" s="46">
        <f t="shared" si="42"/>
        <v>30206.260000000002</v>
      </c>
      <c r="S183" s="47">
        <v>111</v>
      </c>
    </row>
    <row r="184" spans="1:19" s="48" customFormat="1" ht="33.950000000000003" customHeight="1">
      <c r="A184" s="102">
        <f t="shared" si="33"/>
        <v>180</v>
      </c>
      <c r="B184" s="49" t="s">
        <v>150</v>
      </c>
      <c r="C184" s="49" t="s">
        <v>289</v>
      </c>
      <c r="D184" s="88" t="s">
        <v>117</v>
      </c>
      <c r="E184" s="50" t="s">
        <v>293</v>
      </c>
      <c r="F184" s="39">
        <v>35000</v>
      </c>
      <c r="G184" s="51"/>
      <c r="H184" s="46">
        <v>25</v>
      </c>
      <c r="I184" s="46">
        <f t="shared" si="34"/>
        <v>1004.5</v>
      </c>
      <c r="J184" s="46">
        <f t="shared" si="35"/>
        <v>2485</v>
      </c>
      <c r="K184" s="44">
        <f t="shared" si="36"/>
        <v>385.00000000000006</v>
      </c>
      <c r="L184" s="46">
        <f t="shared" si="37"/>
        <v>1064</v>
      </c>
      <c r="M184" s="46">
        <f t="shared" si="38"/>
        <v>2481.5</v>
      </c>
      <c r="N184" s="45"/>
      <c r="O184" s="46">
        <f t="shared" si="39"/>
        <v>7420</v>
      </c>
      <c r="P184" s="46">
        <f t="shared" si="40"/>
        <v>2093.5</v>
      </c>
      <c r="Q184" s="46">
        <f t="shared" si="41"/>
        <v>5351.5</v>
      </c>
      <c r="R184" s="46">
        <f t="shared" si="42"/>
        <v>32906.5</v>
      </c>
      <c r="S184" s="47">
        <v>111</v>
      </c>
    </row>
    <row r="185" spans="1:19" s="48" customFormat="1" ht="33.950000000000003" customHeight="1">
      <c r="A185" s="102">
        <f t="shared" si="33"/>
        <v>181</v>
      </c>
      <c r="B185" s="49" t="s">
        <v>250</v>
      </c>
      <c r="C185" s="49" t="s">
        <v>289</v>
      </c>
      <c r="D185" s="88" t="s">
        <v>117</v>
      </c>
      <c r="E185" s="50" t="s">
        <v>293</v>
      </c>
      <c r="F185" s="39">
        <v>35000</v>
      </c>
      <c r="G185" s="51"/>
      <c r="H185" s="46">
        <v>25</v>
      </c>
      <c r="I185" s="46">
        <f t="shared" si="34"/>
        <v>1004.5</v>
      </c>
      <c r="J185" s="46">
        <f t="shared" si="35"/>
        <v>2485</v>
      </c>
      <c r="K185" s="44">
        <f t="shared" si="36"/>
        <v>385.00000000000006</v>
      </c>
      <c r="L185" s="46">
        <f t="shared" si="37"/>
        <v>1064</v>
      </c>
      <c r="M185" s="46">
        <f t="shared" si="38"/>
        <v>2481.5</v>
      </c>
      <c r="N185" s="45">
        <v>1350.12</v>
      </c>
      <c r="O185" s="46">
        <f t="shared" si="39"/>
        <v>8770.119999999999</v>
      </c>
      <c r="P185" s="46">
        <f t="shared" si="40"/>
        <v>3443.62</v>
      </c>
      <c r="Q185" s="46">
        <f t="shared" si="41"/>
        <v>5351.5</v>
      </c>
      <c r="R185" s="46">
        <f t="shared" si="42"/>
        <v>31556.38</v>
      </c>
      <c r="S185" s="47">
        <v>111</v>
      </c>
    </row>
    <row r="186" spans="1:19" s="48" customFormat="1" ht="33.950000000000003" customHeight="1">
      <c r="A186" s="102">
        <f t="shared" si="33"/>
        <v>182</v>
      </c>
      <c r="B186" s="49" t="s">
        <v>407</v>
      </c>
      <c r="C186" s="49" t="s">
        <v>289</v>
      </c>
      <c r="D186" s="88" t="s">
        <v>117</v>
      </c>
      <c r="E186" s="50" t="s">
        <v>295</v>
      </c>
      <c r="F186" s="39">
        <v>35000</v>
      </c>
      <c r="G186" s="51"/>
      <c r="H186" s="46">
        <v>25</v>
      </c>
      <c r="I186" s="46">
        <f t="shared" si="34"/>
        <v>1004.5</v>
      </c>
      <c r="J186" s="46">
        <f t="shared" si="35"/>
        <v>2485</v>
      </c>
      <c r="K186" s="44">
        <f t="shared" si="36"/>
        <v>385.00000000000006</v>
      </c>
      <c r="L186" s="46">
        <f t="shared" si="37"/>
        <v>1064</v>
      </c>
      <c r="M186" s="46">
        <f t="shared" si="38"/>
        <v>2481.5</v>
      </c>
      <c r="N186" s="45"/>
      <c r="O186" s="46">
        <f t="shared" si="39"/>
        <v>7420</v>
      </c>
      <c r="P186" s="46">
        <f t="shared" si="40"/>
        <v>2093.5</v>
      </c>
      <c r="Q186" s="46">
        <f t="shared" si="41"/>
        <v>5351.5</v>
      </c>
      <c r="R186" s="46">
        <f t="shared" si="42"/>
        <v>32906.5</v>
      </c>
      <c r="S186" s="47">
        <v>111</v>
      </c>
    </row>
    <row r="187" spans="1:19" s="48" customFormat="1" ht="33.950000000000003" customHeight="1">
      <c r="A187" s="102">
        <f t="shared" si="33"/>
        <v>183</v>
      </c>
      <c r="B187" s="49" t="s">
        <v>372</v>
      </c>
      <c r="C187" s="49" t="s">
        <v>289</v>
      </c>
      <c r="D187" s="42" t="s">
        <v>147</v>
      </c>
      <c r="E187" s="50" t="s">
        <v>293</v>
      </c>
      <c r="F187" s="39">
        <v>23100</v>
      </c>
      <c r="G187" s="51"/>
      <c r="H187" s="46">
        <v>25</v>
      </c>
      <c r="I187" s="46">
        <f t="shared" si="34"/>
        <v>662.97</v>
      </c>
      <c r="J187" s="46">
        <f t="shared" si="35"/>
        <v>1640.1</v>
      </c>
      <c r="K187" s="44">
        <f t="shared" si="36"/>
        <v>254.10000000000002</v>
      </c>
      <c r="L187" s="46">
        <f t="shared" si="37"/>
        <v>702.24</v>
      </c>
      <c r="M187" s="46">
        <f t="shared" si="38"/>
        <v>1637.7900000000002</v>
      </c>
      <c r="N187" s="45"/>
      <c r="O187" s="46">
        <f t="shared" si="39"/>
        <v>4897.2</v>
      </c>
      <c r="P187" s="46">
        <f t="shared" si="40"/>
        <v>1390.21</v>
      </c>
      <c r="Q187" s="46">
        <f t="shared" si="41"/>
        <v>3531.99</v>
      </c>
      <c r="R187" s="46">
        <f t="shared" si="42"/>
        <v>21709.79</v>
      </c>
      <c r="S187" s="47">
        <v>111</v>
      </c>
    </row>
    <row r="188" spans="1:19" s="48" customFormat="1" ht="33.950000000000003" customHeight="1">
      <c r="A188" s="102">
        <f t="shared" si="33"/>
        <v>184</v>
      </c>
      <c r="B188" s="49" t="s">
        <v>290</v>
      </c>
      <c r="C188" s="49" t="s">
        <v>289</v>
      </c>
      <c r="D188" s="49" t="s">
        <v>147</v>
      </c>
      <c r="E188" s="50" t="s">
        <v>293</v>
      </c>
      <c r="F188" s="39">
        <v>22000</v>
      </c>
      <c r="G188" s="51"/>
      <c r="H188" s="46">
        <v>25</v>
      </c>
      <c r="I188" s="46">
        <f t="shared" si="34"/>
        <v>631.4</v>
      </c>
      <c r="J188" s="46">
        <f t="shared" si="35"/>
        <v>1561.9999999999998</v>
      </c>
      <c r="K188" s="44">
        <f t="shared" si="36"/>
        <v>242.00000000000003</v>
      </c>
      <c r="L188" s="46">
        <f t="shared" si="37"/>
        <v>668.8</v>
      </c>
      <c r="M188" s="46">
        <f t="shared" si="38"/>
        <v>1559.8000000000002</v>
      </c>
      <c r="N188" s="45">
        <v>2700.24</v>
      </c>
      <c r="O188" s="46">
        <f t="shared" si="39"/>
        <v>7364.24</v>
      </c>
      <c r="P188" s="46">
        <f t="shared" si="40"/>
        <v>4025.4399999999996</v>
      </c>
      <c r="Q188" s="46">
        <f t="shared" si="41"/>
        <v>3363.8</v>
      </c>
      <c r="R188" s="46">
        <f t="shared" si="42"/>
        <v>17974.560000000001</v>
      </c>
      <c r="S188" s="47">
        <v>111</v>
      </c>
    </row>
    <row r="189" spans="1:19" s="48" customFormat="1" ht="33.950000000000003" customHeight="1">
      <c r="A189" s="102">
        <f t="shared" si="33"/>
        <v>185</v>
      </c>
      <c r="B189" s="95" t="s">
        <v>397</v>
      </c>
      <c r="C189" s="49" t="s">
        <v>289</v>
      </c>
      <c r="D189" s="49" t="s">
        <v>147</v>
      </c>
      <c r="E189" s="50" t="s">
        <v>294</v>
      </c>
      <c r="F189" s="39">
        <v>23100</v>
      </c>
      <c r="G189" s="51"/>
      <c r="H189" s="46">
        <v>25</v>
      </c>
      <c r="I189" s="46">
        <f t="shared" si="34"/>
        <v>662.97</v>
      </c>
      <c r="J189" s="46">
        <f t="shared" si="35"/>
        <v>1640.1</v>
      </c>
      <c r="K189" s="44">
        <f t="shared" si="36"/>
        <v>254.10000000000002</v>
      </c>
      <c r="L189" s="46">
        <f t="shared" si="37"/>
        <v>702.24</v>
      </c>
      <c r="M189" s="46">
        <f t="shared" si="38"/>
        <v>1637.7900000000002</v>
      </c>
      <c r="N189" s="45"/>
      <c r="O189" s="46">
        <f t="shared" si="39"/>
        <v>4897.2</v>
      </c>
      <c r="P189" s="46">
        <f t="shared" si="40"/>
        <v>1390.21</v>
      </c>
      <c r="Q189" s="46">
        <f t="shared" si="41"/>
        <v>3531.99</v>
      </c>
      <c r="R189" s="46">
        <f t="shared" si="42"/>
        <v>21709.79</v>
      </c>
      <c r="S189" s="47">
        <v>111</v>
      </c>
    </row>
    <row r="190" spans="1:19" s="48" customFormat="1" ht="33.950000000000003" customHeight="1">
      <c r="A190" s="102">
        <f t="shared" si="33"/>
        <v>186</v>
      </c>
      <c r="B190" s="49" t="s">
        <v>320</v>
      </c>
      <c r="C190" s="49" t="s">
        <v>289</v>
      </c>
      <c r="D190" s="49" t="s">
        <v>38</v>
      </c>
      <c r="E190" s="50" t="s">
        <v>293</v>
      </c>
      <c r="F190" s="39">
        <v>26250</v>
      </c>
      <c r="G190" s="51"/>
      <c r="H190" s="46">
        <v>25</v>
      </c>
      <c r="I190" s="46">
        <f t="shared" si="34"/>
        <v>753.375</v>
      </c>
      <c r="J190" s="46">
        <f t="shared" si="35"/>
        <v>1863.7499999999998</v>
      </c>
      <c r="K190" s="44">
        <f t="shared" si="36"/>
        <v>288.75000000000006</v>
      </c>
      <c r="L190" s="46">
        <f t="shared" si="37"/>
        <v>798</v>
      </c>
      <c r="M190" s="46">
        <f t="shared" si="38"/>
        <v>1861.1250000000002</v>
      </c>
      <c r="N190" s="45"/>
      <c r="O190" s="46">
        <f t="shared" si="39"/>
        <v>5565</v>
      </c>
      <c r="P190" s="46">
        <f t="shared" si="40"/>
        <v>1576.375</v>
      </c>
      <c r="Q190" s="46">
        <f t="shared" si="41"/>
        <v>4013.625</v>
      </c>
      <c r="R190" s="46">
        <f t="shared" si="42"/>
        <v>24673.625</v>
      </c>
      <c r="S190" s="47">
        <v>111</v>
      </c>
    </row>
    <row r="191" spans="1:19" s="48" customFormat="1" ht="33.950000000000003" customHeight="1">
      <c r="A191" s="102">
        <f t="shared" si="33"/>
        <v>187</v>
      </c>
      <c r="B191" s="49" t="s">
        <v>184</v>
      </c>
      <c r="C191" s="49" t="s">
        <v>289</v>
      </c>
      <c r="D191" s="49" t="s">
        <v>100</v>
      </c>
      <c r="E191" s="50" t="s">
        <v>293</v>
      </c>
      <c r="F191" s="39">
        <v>16500</v>
      </c>
      <c r="G191" s="51"/>
      <c r="H191" s="46">
        <v>25</v>
      </c>
      <c r="I191" s="46">
        <f t="shared" si="34"/>
        <v>473.55</v>
      </c>
      <c r="J191" s="46">
        <f t="shared" si="35"/>
        <v>1171.5</v>
      </c>
      <c r="K191" s="44">
        <f t="shared" si="36"/>
        <v>181.50000000000003</v>
      </c>
      <c r="L191" s="46">
        <f t="shared" si="37"/>
        <v>501.6</v>
      </c>
      <c r="M191" s="46">
        <f t="shared" si="38"/>
        <v>1169.8500000000001</v>
      </c>
      <c r="N191" s="45"/>
      <c r="O191" s="46">
        <f t="shared" si="39"/>
        <v>3498</v>
      </c>
      <c r="P191" s="46">
        <f t="shared" si="40"/>
        <v>1000.1500000000001</v>
      </c>
      <c r="Q191" s="46">
        <f t="shared" si="41"/>
        <v>2522.8500000000004</v>
      </c>
      <c r="R191" s="46">
        <f t="shared" si="42"/>
        <v>15499.85</v>
      </c>
      <c r="S191" s="47">
        <v>111</v>
      </c>
    </row>
    <row r="192" spans="1:19" s="48" customFormat="1" ht="33.950000000000003" customHeight="1">
      <c r="A192" s="102">
        <f t="shared" si="33"/>
        <v>188</v>
      </c>
      <c r="B192" s="49" t="s">
        <v>75</v>
      </c>
      <c r="C192" s="49" t="s">
        <v>37</v>
      </c>
      <c r="D192" s="49" t="s">
        <v>76</v>
      </c>
      <c r="E192" s="50" t="s">
        <v>295</v>
      </c>
      <c r="F192" s="39">
        <v>70000</v>
      </c>
      <c r="G192" s="51">
        <v>5368.48</v>
      </c>
      <c r="H192" s="46">
        <v>25</v>
      </c>
      <c r="I192" s="46">
        <f t="shared" si="34"/>
        <v>2009</v>
      </c>
      <c r="J192" s="46">
        <f t="shared" si="35"/>
        <v>4970</v>
      </c>
      <c r="K192" s="44">
        <f t="shared" si="36"/>
        <v>770.00000000000011</v>
      </c>
      <c r="L192" s="46">
        <f t="shared" si="37"/>
        <v>2128</v>
      </c>
      <c r="M192" s="46">
        <f t="shared" si="38"/>
        <v>4963</v>
      </c>
      <c r="N192" s="45"/>
      <c r="O192" s="46">
        <f t="shared" si="39"/>
        <v>14840</v>
      </c>
      <c r="P192" s="46">
        <f t="shared" si="40"/>
        <v>9530.48</v>
      </c>
      <c r="Q192" s="46">
        <f t="shared" si="41"/>
        <v>10703</v>
      </c>
      <c r="R192" s="46">
        <f t="shared" si="42"/>
        <v>60469.520000000004</v>
      </c>
      <c r="S192" s="47">
        <v>111</v>
      </c>
    </row>
    <row r="193" spans="1:19" s="48" customFormat="1" ht="33.950000000000003" customHeight="1">
      <c r="A193" s="102">
        <f t="shared" si="33"/>
        <v>189</v>
      </c>
      <c r="B193" s="49" t="s">
        <v>227</v>
      </c>
      <c r="C193" s="49" t="s">
        <v>37</v>
      </c>
      <c r="D193" s="49" t="s">
        <v>332</v>
      </c>
      <c r="E193" s="50" t="s">
        <v>295</v>
      </c>
      <c r="F193" s="39">
        <v>35000</v>
      </c>
      <c r="G193" s="51"/>
      <c r="H193" s="46">
        <v>25</v>
      </c>
      <c r="I193" s="46">
        <f t="shared" si="34"/>
        <v>1004.5</v>
      </c>
      <c r="J193" s="46">
        <f t="shared" si="35"/>
        <v>2485</v>
      </c>
      <c r="K193" s="44">
        <f t="shared" si="36"/>
        <v>385.00000000000006</v>
      </c>
      <c r="L193" s="46">
        <f t="shared" si="37"/>
        <v>1064</v>
      </c>
      <c r="M193" s="46">
        <f t="shared" si="38"/>
        <v>2481.5</v>
      </c>
      <c r="N193" s="45"/>
      <c r="O193" s="46">
        <f t="shared" si="39"/>
        <v>7420</v>
      </c>
      <c r="P193" s="46">
        <f t="shared" si="40"/>
        <v>2093.5</v>
      </c>
      <c r="Q193" s="46">
        <f t="shared" si="41"/>
        <v>5351.5</v>
      </c>
      <c r="R193" s="46">
        <f t="shared" si="42"/>
        <v>32906.5</v>
      </c>
      <c r="S193" s="47">
        <v>111</v>
      </c>
    </row>
    <row r="194" spans="1:19" s="48" customFormat="1" ht="33.950000000000003" customHeight="1">
      <c r="A194" s="102">
        <f t="shared" si="33"/>
        <v>190</v>
      </c>
      <c r="B194" s="49" t="s">
        <v>352</v>
      </c>
      <c r="C194" s="49" t="s">
        <v>37</v>
      </c>
      <c r="D194" s="49" t="s">
        <v>332</v>
      </c>
      <c r="E194" s="50" t="s">
        <v>295</v>
      </c>
      <c r="F194" s="39">
        <v>35000</v>
      </c>
      <c r="G194" s="51"/>
      <c r="H194" s="46">
        <v>25</v>
      </c>
      <c r="I194" s="46">
        <f t="shared" si="34"/>
        <v>1004.5</v>
      </c>
      <c r="J194" s="46">
        <f t="shared" si="35"/>
        <v>2485</v>
      </c>
      <c r="K194" s="44">
        <f t="shared" si="36"/>
        <v>385.00000000000006</v>
      </c>
      <c r="L194" s="46">
        <f t="shared" si="37"/>
        <v>1064</v>
      </c>
      <c r="M194" s="46">
        <f t="shared" si="38"/>
        <v>2481.5</v>
      </c>
      <c r="N194" s="45"/>
      <c r="O194" s="46">
        <f t="shared" si="39"/>
        <v>7420</v>
      </c>
      <c r="P194" s="46">
        <f t="shared" si="40"/>
        <v>2093.5</v>
      </c>
      <c r="Q194" s="46">
        <f t="shared" si="41"/>
        <v>5351.5</v>
      </c>
      <c r="R194" s="46">
        <f t="shared" si="42"/>
        <v>32906.5</v>
      </c>
      <c r="S194" s="47">
        <v>111</v>
      </c>
    </row>
    <row r="195" spans="1:19" s="48" customFormat="1" ht="33.950000000000003" customHeight="1">
      <c r="A195" s="102">
        <f t="shared" si="33"/>
        <v>191</v>
      </c>
      <c r="B195" s="49" t="s">
        <v>155</v>
      </c>
      <c r="C195" s="49" t="s">
        <v>37</v>
      </c>
      <c r="D195" s="49" t="s">
        <v>332</v>
      </c>
      <c r="E195" s="50" t="s">
        <v>295</v>
      </c>
      <c r="F195" s="39">
        <v>35000</v>
      </c>
      <c r="G195" s="51"/>
      <c r="H195" s="46">
        <v>25</v>
      </c>
      <c r="I195" s="46">
        <f t="shared" si="34"/>
        <v>1004.5</v>
      </c>
      <c r="J195" s="46">
        <f t="shared" si="35"/>
        <v>2485</v>
      </c>
      <c r="K195" s="44">
        <f t="shared" si="36"/>
        <v>385.00000000000006</v>
      </c>
      <c r="L195" s="46">
        <f t="shared" si="37"/>
        <v>1064</v>
      </c>
      <c r="M195" s="46">
        <f t="shared" si="38"/>
        <v>2481.5</v>
      </c>
      <c r="N195" s="45"/>
      <c r="O195" s="46">
        <f t="shared" si="39"/>
        <v>7420</v>
      </c>
      <c r="P195" s="46">
        <f t="shared" si="40"/>
        <v>2093.5</v>
      </c>
      <c r="Q195" s="46">
        <f t="shared" si="41"/>
        <v>5351.5</v>
      </c>
      <c r="R195" s="46">
        <f t="shared" si="42"/>
        <v>32906.5</v>
      </c>
      <c r="S195" s="47">
        <v>111</v>
      </c>
    </row>
    <row r="196" spans="1:19" s="48" customFormat="1" ht="33.950000000000003" customHeight="1">
      <c r="A196" s="102">
        <f t="shared" si="33"/>
        <v>192</v>
      </c>
      <c r="B196" s="49" t="s">
        <v>140</v>
      </c>
      <c r="C196" s="49" t="s">
        <v>37</v>
      </c>
      <c r="D196" s="49" t="s">
        <v>332</v>
      </c>
      <c r="E196" s="50" t="s">
        <v>295</v>
      </c>
      <c r="F196" s="39">
        <v>35000</v>
      </c>
      <c r="G196" s="51"/>
      <c r="H196" s="46">
        <v>25</v>
      </c>
      <c r="I196" s="46">
        <f t="shared" si="34"/>
        <v>1004.5</v>
      </c>
      <c r="J196" s="46">
        <f t="shared" si="35"/>
        <v>2485</v>
      </c>
      <c r="K196" s="44">
        <f t="shared" si="36"/>
        <v>385.00000000000006</v>
      </c>
      <c r="L196" s="46">
        <f t="shared" si="37"/>
        <v>1064</v>
      </c>
      <c r="M196" s="46">
        <f t="shared" si="38"/>
        <v>2481.5</v>
      </c>
      <c r="N196" s="45"/>
      <c r="O196" s="46">
        <f t="shared" si="39"/>
        <v>7420</v>
      </c>
      <c r="P196" s="46">
        <f t="shared" si="40"/>
        <v>2093.5</v>
      </c>
      <c r="Q196" s="46">
        <f t="shared" si="41"/>
        <v>5351.5</v>
      </c>
      <c r="R196" s="46">
        <f t="shared" si="42"/>
        <v>32906.5</v>
      </c>
      <c r="S196" s="47">
        <v>111</v>
      </c>
    </row>
    <row r="197" spans="1:19" s="48" customFormat="1" ht="33.950000000000003" customHeight="1">
      <c r="A197" s="102">
        <f t="shared" si="33"/>
        <v>193</v>
      </c>
      <c r="B197" s="49" t="s">
        <v>261</v>
      </c>
      <c r="C197" s="49" t="s">
        <v>37</v>
      </c>
      <c r="D197" s="49" t="s">
        <v>38</v>
      </c>
      <c r="E197" s="50" t="s">
        <v>295</v>
      </c>
      <c r="F197" s="39">
        <v>30000</v>
      </c>
      <c r="G197" s="51"/>
      <c r="H197" s="46">
        <v>25</v>
      </c>
      <c r="I197" s="46">
        <f t="shared" si="34"/>
        <v>861</v>
      </c>
      <c r="J197" s="46">
        <f t="shared" si="35"/>
        <v>2130</v>
      </c>
      <c r="K197" s="44">
        <f t="shared" si="36"/>
        <v>330.00000000000006</v>
      </c>
      <c r="L197" s="46">
        <f t="shared" si="37"/>
        <v>912</v>
      </c>
      <c r="M197" s="46">
        <f t="shared" si="38"/>
        <v>2127</v>
      </c>
      <c r="N197" s="45"/>
      <c r="O197" s="46">
        <f t="shared" si="39"/>
        <v>6360</v>
      </c>
      <c r="P197" s="46">
        <f t="shared" si="40"/>
        <v>1798</v>
      </c>
      <c r="Q197" s="46">
        <f t="shared" si="41"/>
        <v>4587</v>
      </c>
      <c r="R197" s="46">
        <f t="shared" si="42"/>
        <v>28202</v>
      </c>
      <c r="S197" s="47">
        <v>111</v>
      </c>
    </row>
    <row r="198" spans="1:19" s="48" customFormat="1" ht="33.950000000000003" customHeight="1">
      <c r="A198" s="102">
        <f t="shared" si="33"/>
        <v>194</v>
      </c>
      <c r="B198" s="88" t="s">
        <v>36</v>
      </c>
      <c r="C198" s="49" t="s">
        <v>37</v>
      </c>
      <c r="D198" s="49" t="s">
        <v>38</v>
      </c>
      <c r="E198" s="50" t="s">
        <v>295</v>
      </c>
      <c r="F198" s="39">
        <v>30000</v>
      </c>
      <c r="G198" s="51"/>
      <c r="H198" s="46">
        <v>25</v>
      </c>
      <c r="I198" s="46">
        <f t="shared" si="34"/>
        <v>861</v>
      </c>
      <c r="J198" s="46">
        <f t="shared" si="35"/>
        <v>2130</v>
      </c>
      <c r="K198" s="44">
        <f t="shared" si="36"/>
        <v>330.00000000000006</v>
      </c>
      <c r="L198" s="46">
        <f t="shared" si="37"/>
        <v>912</v>
      </c>
      <c r="M198" s="46">
        <f t="shared" si="38"/>
        <v>2127</v>
      </c>
      <c r="N198" s="45">
        <v>1350.12</v>
      </c>
      <c r="O198" s="46">
        <f t="shared" si="39"/>
        <v>7710.12</v>
      </c>
      <c r="P198" s="46">
        <f t="shared" si="40"/>
        <v>3148.12</v>
      </c>
      <c r="Q198" s="46">
        <f t="shared" si="41"/>
        <v>4587</v>
      </c>
      <c r="R198" s="46">
        <f t="shared" si="42"/>
        <v>26851.88</v>
      </c>
      <c r="S198" s="47">
        <v>111</v>
      </c>
    </row>
    <row r="199" spans="1:19" s="48" customFormat="1" ht="33.950000000000003" customHeight="1">
      <c r="A199" s="102">
        <f t="shared" si="33"/>
        <v>195</v>
      </c>
      <c r="B199" s="49" t="s">
        <v>247</v>
      </c>
      <c r="C199" s="49" t="s">
        <v>37</v>
      </c>
      <c r="D199" s="49" t="s">
        <v>38</v>
      </c>
      <c r="E199" s="50" t="s">
        <v>293</v>
      </c>
      <c r="F199" s="52">
        <v>26250</v>
      </c>
      <c r="G199" s="51"/>
      <c r="H199" s="46">
        <v>25</v>
      </c>
      <c r="I199" s="46">
        <f t="shared" si="34"/>
        <v>753.375</v>
      </c>
      <c r="J199" s="46">
        <f t="shared" si="35"/>
        <v>1863.7499999999998</v>
      </c>
      <c r="K199" s="44">
        <f t="shared" si="36"/>
        <v>288.75000000000006</v>
      </c>
      <c r="L199" s="46">
        <f t="shared" si="37"/>
        <v>798</v>
      </c>
      <c r="M199" s="46">
        <f t="shared" si="38"/>
        <v>1861.1250000000002</v>
      </c>
      <c r="N199" s="45"/>
      <c r="O199" s="46">
        <f t="shared" si="39"/>
        <v>5565</v>
      </c>
      <c r="P199" s="46">
        <f t="shared" si="40"/>
        <v>1576.375</v>
      </c>
      <c r="Q199" s="46">
        <f t="shared" si="41"/>
        <v>4013.625</v>
      </c>
      <c r="R199" s="46">
        <f t="shared" si="42"/>
        <v>24673.625</v>
      </c>
      <c r="S199" s="47">
        <v>111</v>
      </c>
    </row>
    <row r="200" spans="1:19" s="48" customFormat="1" ht="33.950000000000003" customHeight="1">
      <c r="A200" s="102">
        <f t="shared" ref="A200:A242" si="43">+A199+1</f>
        <v>196</v>
      </c>
      <c r="B200" s="49" t="s">
        <v>123</v>
      </c>
      <c r="C200" s="49" t="s">
        <v>37</v>
      </c>
      <c r="D200" s="49" t="s">
        <v>38</v>
      </c>
      <c r="E200" s="50" t="s">
        <v>293</v>
      </c>
      <c r="F200" s="39">
        <v>22000</v>
      </c>
      <c r="G200" s="51"/>
      <c r="H200" s="46">
        <v>25</v>
      </c>
      <c r="I200" s="46">
        <f t="shared" si="34"/>
        <v>631.4</v>
      </c>
      <c r="J200" s="46">
        <f t="shared" si="35"/>
        <v>1561.9999999999998</v>
      </c>
      <c r="K200" s="44">
        <f t="shared" si="36"/>
        <v>242.00000000000003</v>
      </c>
      <c r="L200" s="46">
        <f t="shared" si="37"/>
        <v>668.8</v>
      </c>
      <c r="M200" s="46">
        <f t="shared" si="38"/>
        <v>1559.8000000000002</v>
      </c>
      <c r="N200" s="45"/>
      <c r="O200" s="46">
        <f t="shared" si="39"/>
        <v>4664</v>
      </c>
      <c r="P200" s="46">
        <f t="shared" si="40"/>
        <v>1325.1999999999998</v>
      </c>
      <c r="Q200" s="46">
        <f t="shared" si="41"/>
        <v>3363.8</v>
      </c>
      <c r="R200" s="46">
        <f t="shared" si="42"/>
        <v>20674.8</v>
      </c>
      <c r="S200" s="47">
        <v>111</v>
      </c>
    </row>
    <row r="201" spans="1:19" s="48" customFormat="1" ht="33.950000000000003" customHeight="1">
      <c r="A201" s="102">
        <f t="shared" si="43"/>
        <v>197</v>
      </c>
      <c r="B201" s="49" t="s">
        <v>317</v>
      </c>
      <c r="C201" s="49" t="s">
        <v>37</v>
      </c>
      <c r="D201" s="49" t="s">
        <v>38</v>
      </c>
      <c r="E201" s="50" t="s">
        <v>293</v>
      </c>
      <c r="F201" s="39">
        <v>23000</v>
      </c>
      <c r="G201" s="51"/>
      <c r="H201" s="46">
        <v>25</v>
      </c>
      <c r="I201" s="46">
        <f t="shared" si="34"/>
        <v>660.1</v>
      </c>
      <c r="J201" s="46">
        <f t="shared" si="35"/>
        <v>1632.9999999999998</v>
      </c>
      <c r="K201" s="44">
        <f t="shared" si="36"/>
        <v>253.00000000000003</v>
      </c>
      <c r="L201" s="46">
        <f t="shared" si="37"/>
        <v>699.2</v>
      </c>
      <c r="M201" s="46">
        <f t="shared" si="38"/>
        <v>1630.7</v>
      </c>
      <c r="N201" s="45"/>
      <c r="O201" s="46">
        <f t="shared" si="39"/>
        <v>4876</v>
      </c>
      <c r="P201" s="46">
        <f t="shared" si="40"/>
        <v>1384.3000000000002</v>
      </c>
      <c r="Q201" s="46">
        <f t="shared" si="41"/>
        <v>3516.7</v>
      </c>
      <c r="R201" s="46">
        <f t="shared" si="42"/>
        <v>21615.7</v>
      </c>
      <c r="S201" s="47">
        <v>111</v>
      </c>
    </row>
    <row r="202" spans="1:19" s="48" customFormat="1" ht="33.950000000000003" customHeight="1">
      <c r="A202" s="102">
        <f t="shared" si="43"/>
        <v>198</v>
      </c>
      <c r="B202" s="49" t="s">
        <v>363</v>
      </c>
      <c r="C202" s="49" t="s">
        <v>37</v>
      </c>
      <c r="D202" s="49" t="s">
        <v>38</v>
      </c>
      <c r="E202" s="50" t="s">
        <v>293</v>
      </c>
      <c r="F202" s="39">
        <v>26250</v>
      </c>
      <c r="G202" s="51"/>
      <c r="H202" s="46">
        <v>25</v>
      </c>
      <c r="I202" s="46">
        <f t="shared" si="34"/>
        <v>753.375</v>
      </c>
      <c r="J202" s="46">
        <f t="shared" si="35"/>
        <v>1863.7499999999998</v>
      </c>
      <c r="K202" s="44">
        <f t="shared" si="36"/>
        <v>288.75000000000006</v>
      </c>
      <c r="L202" s="46">
        <f t="shared" si="37"/>
        <v>798</v>
      </c>
      <c r="M202" s="46">
        <f t="shared" si="38"/>
        <v>1861.1250000000002</v>
      </c>
      <c r="N202" s="45"/>
      <c r="O202" s="46">
        <f t="shared" si="39"/>
        <v>5565</v>
      </c>
      <c r="P202" s="46">
        <f t="shared" si="40"/>
        <v>1576.375</v>
      </c>
      <c r="Q202" s="46">
        <f t="shared" si="41"/>
        <v>4013.625</v>
      </c>
      <c r="R202" s="46">
        <f t="shared" si="42"/>
        <v>24673.625</v>
      </c>
      <c r="S202" s="47">
        <v>111</v>
      </c>
    </row>
    <row r="203" spans="1:19" s="48" customFormat="1" ht="33.950000000000003" customHeight="1">
      <c r="A203" s="102">
        <f t="shared" si="43"/>
        <v>199</v>
      </c>
      <c r="B203" s="113" t="s">
        <v>399</v>
      </c>
      <c r="C203" s="49" t="s">
        <v>37</v>
      </c>
      <c r="D203" s="49" t="s">
        <v>38</v>
      </c>
      <c r="E203" s="50" t="s">
        <v>295</v>
      </c>
      <c r="F203" s="39">
        <v>25000</v>
      </c>
      <c r="G203" s="51"/>
      <c r="H203" s="46">
        <v>25</v>
      </c>
      <c r="I203" s="46">
        <f t="shared" ref="I203:I242" si="44">+F203*2.87%</f>
        <v>717.5</v>
      </c>
      <c r="J203" s="46">
        <f t="shared" ref="J203:J242" si="45">+F203*7.1%</f>
        <v>1774.9999999999998</v>
      </c>
      <c r="K203" s="44">
        <f t="shared" ref="K203:K242" si="46">F203*1.1%</f>
        <v>275</v>
      </c>
      <c r="L203" s="46">
        <f t="shared" ref="L203:L242" si="47">+F203*3.04%</f>
        <v>760</v>
      </c>
      <c r="M203" s="46">
        <f t="shared" ref="M203:M242" si="48">+F203*7.09%</f>
        <v>1772.5000000000002</v>
      </c>
      <c r="N203" s="45"/>
      <c r="O203" s="46">
        <f t="shared" ref="O203:O242" si="49">SUM(I203:N203)</f>
        <v>5300</v>
      </c>
      <c r="P203" s="46">
        <f t="shared" ref="P203:P242" si="50">+G203+H203+I203+L203+N203</f>
        <v>1502.5</v>
      </c>
      <c r="Q203" s="46">
        <f t="shared" ref="Q203:Q242" si="51">+J203+K203+M203</f>
        <v>3822.5</v>
      </c>
      <c r="R203" s="46">
        <f t="shared" ref="R203:R242" si="52">+F203-P203</f>
        <v>23497.5</v>
      </c>
      <c r="S203" s="47">
        <v>111</v>
      </c>
    </row>
    <row r="204" spans="1:19" s="48" customFormat="1" ht="33.950000000000003" customHeight="1">
      <c r="A204" s="102">
        <f t="shared" si="43"/>
        <v>200</v>
      </c>
      <c r="B204" s="49" t="s">
        <v>324</v>
      </c>
      <c r="C204" s="49" t="s">
        <v>37</v>
      </c>
      <c r="D204" s="49" t="s">
        <v>323</v>
      </c>
      <c r="E204" s="50" t="s">
        <v>293</v>
      </c>
      <c r="F204" s="39">
        <v>22600</v>
      </c>
      <c r="G204" s="51"/>
      <c r="H204" s="46">
        <v>25</v>
      </c>
      <c r="I204" s="46">
        <f t="shared" si="44"/>
        <v>648.62</v>
      </c>
      <c r="J204" s="46">
        <f t="shared" si="45"/>
        <v>1604.6</v>
      </c>
      <c r="K204" s="44">
        <f t="shared" si="46"/>
        <v>248.60000000000002</v>
      </c>
      <c r="L204" s="46">
        <f t="shared" si="47"/>
        <v>687.04</v>
      </c>
      <c r="M204" s="46">
        <f t="shared" si="48"/>
        <v>1602.3400000000001</v>
      </c>
      <c r="N204" s="45"/>
      <c r="O204" s="46">
        <f t="shared" si="49"/>
        <v>4791.2</v>
      </c>
      <c r="P204" s="46">
        <f t="shared" si="50"/>
        <v>1360.6599999999999</v>
      </c>
      <c r="Q204" s="46">
        <f t="shared" si="51"/>
        <v>3455.54</v>
      </c>
      <c r="R204" s="46">
        <f t="shared" si="52"/>
        <v>21239.34</v>
      </c>
      <c r="S204" s="47">
        <v>111</v>
      </c>
    </row>
    <row r="205" spans="1:19" s="48" customFormat="1" ht="33.950000000000003" customHeight="1">
      <c r="A205" s="102">
        <f t="shared" si="43"/>
        <v>201</v>
      </c>
      <c r="B205" s="49" t="s">
        <v>403</v>
      </c>
      <c r="C205" s="49" t="s">
        <v>37</v>
      </c>
      <c r="D205" s="49" t="s">
        <v>38</v>
      </c>
      <c r="E205" s="50" t="s">
        <v>294</v>
      </c>
      <c r="F205" s="52">
        <v>26250</v>
      </c>
      <c r="G205" s="51"/>
      <c r="H205" s="46">
        <v>25</v>
      </c>
      <c r="I205" s="46">
        <f t="shared" si="44"/>
        <v>753.375</v>
      </c>
      <c r="J205" s="46">
        <f t="shared" si="45"/>
        <v>1863.7499999999998</v>
      </c>
      <c r="K205" s="44">
        <f t="shared" si="46"/>
        <v>288.75000000000006</v>
      </c>
      <c r="L205" s="46">
        <f t="shared" si="47"/>
        <v>798</v>
      </c>
      <c r="M205" s="46">
        <f t="shared" si="48"/>
        <v>1861.1250000000002</v>
      </c>
      <c r="N205" s="45"/>
      <c r="O205" s="46">
        <f t="shared" si="49"/>
        <v>5565</v>
      </c>
      <c r="P205" s="46">
        <f t="shared" si="50"/>
        <v>1576.375</v>
      </c>
      <c r="Q205" s="46">
        <f t="shared" si="51"/>
        <v>4013.625</v>
      </c>
      <c r="R205" s="46">
        <f t="shared" si="52"/>
        <v>24673.625</v>
      </c>
      <c r="S205" s="47">
        <v>111</v>
      </c>
    </row>
    <row r="206" spans="1:19" s="48" customFormat="1" ht="33.950000000000003" customHeight="1">
      <c r="A206" s="102">
        <f t="shared" si="43"/>
        <v>202</v>
      </c>
      <c r="B206" s="49" t="s">
        <v>282</v>
      </c>
      <c r="C206" s="49" t="s">
        <v>37</v>
      </c>
      <c r="D206" s="49" t="s">
        <v>38</v>
      </c>
      <c r="E206" s="50" t="s">
        <v>293</v>
      </c>
      <c r="F206" s="39">
        <v>29400</v>
      </c>
      <c r="G206" s="51"/>
      <c r="H206" s="46">
        <v>25</v>
      </c>
      <c r="I206" s="46">
        <f t="shared" si="44"/>
        <v>843.78</v>
      </c>
      <c r="J206" s="46">
        <f t="shared" si="45"/>
        <v>2087.3999999999996</v>
      </c>
      <c r="K206" s="44">
        <f t="shared" si="46"/>
        <v>323.40000000000003</v>
      </c>
      <c r="L206" s="46">
        <f t="shared" si="47"/>
        <v>893.76</v>
      </c>
      <c r="M206" s="46">
        <f t="shared" si="48"/>
        <v>2084.46</v>
      </c>
      <c r="N206" s="45"/>
      <c r="O206" s="46">
        <f t="shared" si="49"/>
        <v>6232.7999999999993</v>
      </c>
      <c r="P206" s="46">
        <f t="shared" si="50"/>
        <v>1762.54</v>
      </c>
      <c r="Q206" s="46">
        <f t="shared" si="51"/>
        <v>4495.26</v>
      </c>
      <c r="R206" s="46">
        <f t="shared" si="52"/>
        <v>27637.46</v>
      </c>
      <c r="S206" s="47">
        <v>111</v>
      </c>
    </row>
    <row r="207" spans="1:19" s="48" customFormat="1" ht="33.950000000000003" customHeight="1">
      <c r="A207" s="102">
        <f t="shared" si="43"/>
        <v>203</v>
      </c>
      <c r="B207" s="49" t="s">
        <v>291</v>
      </c>
      <c r="C207" s="49" t="s">
        <v>47</v>
      </c>
      <c r="D207" s="62" t="s">
        <v>292</v>
      </c>
      <c r="E207" s="50" t="s">
        <v>293</v>
      </c>
      <c r="F207" s="39">
        <v>110000</v>
      </c>
      <c r="G207" s="51">
        <v>14457.62</v>
      </c>
      <c r="H207" s="46">
        <v>25</v>
      </c>
      <c r="I207" s="46">
        <f t="shared" si="44"/>
        <v>3157</v>
      </c>
      <c r="J207" s="46">
        <f t="shared" si="45"/>
        <v>7809.9999999999991</v>
      </c>
      <c r="K207" s="44">
        <f t="shared" si="46"/>
        <v>1210.0000000000002</v>
      </c>
      <c r="L207" s="46">
        <f t="shared" si="47"/>
        <v>3344</v>
      </c>
      <c r="M207" s="46">
        <f t="shared" si="48"/>
        <v>7799.0000000000009</v>
      </c>
      <c r="N207" s="45"/>
      <c r="O207" s="46">
        <f t="shared" si="49"/>
        <v>23320</v>
      </c>
      <c r="P207" s="46">
        <f t="shared" si="50"/>
        <v>20983.620000000003</v>
      </c>
      <c r="Q207" s="46">
        <f t="shared" si="51"/>
        <v>16819</v>
      </c>
      <c r="R207" s="46">
        <f t="shared" si="52"/>
        <v>89016.38</v>
      </c>
      <c r="S207" s="47">
        <v>111</v>
      </c>
    </row>
    <row r="208" spans="1:19" s="48" customFormat="1" ht="33.950000000000003" customHeight="1">
      <c r="A208" s="102">
        <f t="shared" si="43"/>
        <v>204</v>
      </c>
      <c r="B208" s="49" t="s">
        <v>269</v>
      </c>
      <c r="C208" s="49" t="s">
        <v>47</v>
      </c>
      <c r="D208" s="49" t="s">
        <v>408</v>
      </c>
      <c r="E208" s="50" t="s">
        <v>295</v>
      </c>
      <c r="F208" s="39">
        <v>60000</v>
      </c>
      <c r="G208" s="51">
        <v>3486.68</v>
      </c>
      <c r="H208" s="46">
        <v>25</v>
      </c>
      <c r="I208" s="46">
        <f t="shared" si="44"/>
        <v>1722</v>
      </c>
      <c r="J208" s="46">
        <f t="shared" si="45"/>
        <v>4260</v>
      </c>
      <c r="K208" s="44">
        <f t="shared" si="46"/>
        <v>660.00000000000011</v>
      </c>
      <c r="L208" s="46">
        <f t="shared" si="47"/>
        <v>1824</v>
      </c>
      <c r="M208" s="46">
        <f t="shared" si="48"/>
        <v>4254</v>
      </c>
      <c r="N208" s="45"/>
      <c r="O208" s="46">
        <f t="shared" si="49"/>
        <v>12720</v>
      </c>
      <c r="P208" s="46">
        <f t="shared" si="50"/>
        <v>7057.68</v>
      </c>
      <c r="Q208" s="46">
        <f t="shared" si="51"/>
        <v>9174</v>
      </c>
      <c r="R208" s="46">
        <f t="shared" si="52"/>
        <v>52942.32</v>
      </c>
      <c r="S208" s="47">
        <v>111</v>
      </c>
    </row>
    <row r="209" spans="1:19" s="48" customFormat="1" ht="33.950000000000003" customHeight="1">
      <c r="A209" s="102">
        <f t="shared" si="43"/>
        <v>205</v>
      </c>
      <c r="B209" s="49" t="s">
        <v>238</v>
      </c>
      <c r="C209" s="49" t="s">
        <v>47</v>
      </c>
      <c r="D209" s="49" t="s">
        <v>333</v>
      </c>
      <c r="E209" s="50" t="s">
        <v>295</v>
      </c>
      <c r="F209" s="39">
        <v>60000</v>
      </c>
      <c r="G209" s="51">
        <v>3486.68</v>
      </c>
      <c r="H209" s="46">
        <v>25</v>
      </c>
      <c r="I209" s="46">
        <f t="shared" si="44"/>
        <v>1722</v>
      </c>
      <c r="J209" s="46">
        <f t="shared" si="45"/>
        <v>4260</v>
      </c>
      <c r="K209" s="44">
        <f t="shared" si="46"/>
        <v>660.00000000000011</v>
      </c>
      <c r="L209" s="46">
        <f t="shared" si="47"/>
        <v>1824</v>
      </c>
      <c r="M209" s="46">
        <f t="shared" si="48"/>
        <v>4254</v>
      </c>
      <c r="N209" s="45"/>
      <c r="O209" s="46">
        <f t="shared" si="49"/>
        <v>12720</v>
      </c>
      <c r="P209" s="46">
        <f t="shared" si="50"/>
        <v>7057.68</v>
      </c>
      <c r="Q209" s="46">
        <f t="shared" si="51"/>
        <v>9174</v>
      </c>
      <c r="R209" s="46">
        <f t="shared" si="52"/>
        <v>52942.32</v>
      </c>
      <c r="S209" s="47">
        <v>111</v>
      </c>
    </row>
    <row r="210" spans="1:19" s="48" customFormat="1" ht="33.950000000000003" customHeight="1">
      <c r="A210" s="102">
        <f t="shared" si="43"/>
        <v>206</v>
      </c>
      <c r="B210" s="49" t="s">
        <v>74</v>
      </c>
      <c r="C210" s="49" t="s">
        <v>47</v>
      </c>
      <c r="D210" s="49" t="s">
        <v>339</v>
      </c>
      <c r="E210" s="50" t="s">
        <v>295</v>
      </c>
      <c r="F210" s="39">
        <v>31500</v>
      </c>
      <c r="G210" s="51"/>
      <c r="H210" s="46">
        <v>25</v>
      </c>
      <c r="I210" s="46">
        <f t="shared" si="44"/>
        <v>904.05</v>
      </c>
      <c r="J210" s="46">
        <f t="shared" si="45"/>
        <v>2236.5</v>
      </c>
      <c r="K210" s="44">
        <f t="shared" si="46"/>
        <v>346.50000000000006</v>
      </c>
      <c r="L210" s="46">
        <f t="shared" si="47"/>
        <v>957.6</v>
      </c>
      <c r="M210" s="46">
        <f t="shared" si="48"/>
        <v>2233.3500000000004</v>
      </c>
      <c r="N210" s="45">
        <v>1350.12</v>
      </c>
      <c r="O210" s="46">
        <f t="shared" si="49"/>
        <v>8028.1200000000008</v>
      </c>
      <c r="P210" s="46">
        <f t="shared" si="50"/>
        <v>3236.77</v>
      </c>
      <c r="Q210" s="46">
        <f t="shared" si="51"/>
        <v>4816.3500000000004</v>
      </c>
      <c r="R210" s="46">
        <f t="shared" si="52"/>
        <v>28263.23</v>
      </c>
      <c r="S210" s="47">
        <v>111</v>
      </c>
    </row>
    <row r="211" spans="1:19" s="48" customFormat="1" ht="33.950000000000003" customHeight="1">
      <c r="A211" s="102">
        <f t="shared" si="43"/>
        <v>207</v>
      </c>
      <c r="B211" s="49" t="s">
        <v>258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44"/>
        <v>904.05</v>
      </c>
      <c r="J211" s="46">
        <f t="shared" si="45"/>
        <v>2236.5</v>
      </c>
      <c r="K211" s="44">
        <f t="shared" si="46"/>
        <v>346.50000000000006</v>
      </c>
      <c r="L211" s="46">
        <f t="shared" si="47"/>
        <v>957.6</v>
      </c>
      <c r="M211" s="46">
        <f t="shared" si="48"/>
        <v>2233.3500000000004</v>
      </c>
      <c r="N211" s="45"/>
      <c r="O211" s="46">
        <f t="shared" si="49"/>
        <v>6678.0000000000009</v>
      </c>
      <c r="P211" s="46">
        <f t="shared" si="50"/>
        <v>1886.65</v>
      </c>
      <c r="Q211" s="46">
        <f t="shared" si="51"/>
        <v>4816.3500000000004</v>
      </c>
      <c r="R211" s="46">
        <f t="shared" si="52"/>
        <v>29613.35</v>
      </c>
      <c r="S211" s="47">
        <v>111</v>
      </c>
    </row>
    <row r="212" spans="1:19" s="48" customFormat="1" ht="33.950000000000003" customHeight="1">
      <c r="A212" s="102">
        <f t="shared" si="43"/>
        <v>208</v>
      </c>
      <c r="B212" s="49" t="s">
        <v>221</v>
      </c>
      <c r="C212" s="49" t="s">
        <v>47</v>
      </c>
      <c r="D212" s="49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44"/>
        <v>904.05</v>
      </c>
      <c r="J212" s="46">
        <f t="shared" si="45"/>
        <v>2236.5</v>
      </c>
      <c r="K212" s="44">
        <f t="shared" si="46"/>
        <v>346.50000000000006</v>
      </c>
      <c r="L212" s="46">
        <f t="shared" si="47"/>
        <v>957.6</v>
      </c>
      <c r="M212" s="46">
        <f t="shared" si="48"/>
        <v>2233.3500000000004</v>
      </c>
      <c r="N212" s="45"/>
      <c r="O212" s="46">
        <f t="shared" si="49"/>
        <v>6678.0000000000009</v>
      </c>
      <c r="P212" s="46">
        <f t="shared" si="50"/>
        <v>1886.65</v>
      </c>
      <c r="Q212" s="46">
        <f t="shared" si="51"/>
        <v>4816.3500000000004</v>
      </c>
      <c r="R212" s="46">
        <f t="shared" si="52"/>
        <v>29613.35</v>
      </c>
      <c r="S212" s="47">
        <v>111</v>
      </c>
    </row>
    <row r="213" spans="1:19" s="48" customFormat="1" ht="33.950000000000003" customHeight="1">
      <c r="A213" s="102">
        <f t="shared" si="43"/>
        <v>209</v>
      </c>
      <c r="B213" s="49" t="s">
        <v>265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44"/>
        <v>904.05</v>
      </c>
      <c r="J213" s="46">
        <f t="shared" si="45"/>
        <v>2236.5</v>
      </c>
      <c r="K213" s="44">
        <f t="shared" si="46"/>
        <v>346.50000000000006</v>
      </c>
      <c r="L213" s="46">
        <f t="shared" si="47"/>
        <v>957.6</v>
      </c>
      <c r="M213" s="46">
        <f t="shared" si="48"/>
        <v>2233.3500000000004</v>
      </c>
      <c r="N213" s="45"/>
      <c r="O213" s="46">
        <f t="shared" si="49"/>
        <v>6678.0000000000009</v>
      </c>
      <c r="P213" s="46">
        <f t="shared" si="50"/>
        <v>1886.65</v>
      </c>
      <c r="Q213" s="46">
        <f t="shared" si="51"/>
        <v>4816.3500000000004</v>
      </c>
      <c r="R213" s="46">
        <f t="shared" si="52"/>
        <v>29613.35</v>
      </c>
      <c r="S213" s="47">
        <v>111</v>
      </c>
    </row>
    <row r="214" spans="1:19" s="48" customFormat="1" ht="33.950000000000003" customHeight="1">
      <c r="A214" s="102">
        <f t="shared" si="43"/>
        <v>210</v>
      </c>
      <c r="B214" s="88" t="s">
        <v>46</v>
      </c>
      <c r="C214" s="49" t="s">
        <v>47</v>
      </c>
      <c r="D214" s="88" t="s">
        <v>339</v>
      </c>
      <c r="E214" s="50" t="s">
        <v>293</v>
      </c>
      <c r="F214" s="39">
        <v>31500</v>
      </c>
      <c r="G214" s="51"/>
      <c r="H214" s="46">
        <v>25</v>
      </c>
      <c r="I214" s="46">
        <f t="shared" si="44"/>
        <v>904.05</v>
      </c>
      <c r="J214" s="46">
        <f t="shared" si="45"/>
        <v>2236.5</v>
      </c>
      <c r="K214" s="44">
        <f t="shared" si="46"/>
        <v>346.50000000000006</v>
      </c>
      <c r="L214" s="46">
        <f t="shared" si="47"/>
        <v>957.6</v>
      </c>
      <c r="M214" s="46">
        <f t="shared" si="48"/>
        <v>2233.3500000000004</v>
      </c>
      <c r="N214" s="45"/>
      <c r="O214" s="46">
        <f t="shared" si="49"/>
        <v>6678.0000000000009</v>
      </c>
      <c r="P214" s="46">
        <f t="shared" si="50"/>
        <v>1886.65</v>
      </c>
      <c r="Q214" s="46">
        <f t="shared" si="51"/>
        <v>4816.3500000000004</v>
      </c>
      <c r="R214" s="46">
        <f t="shared" si="52"/>
        <v>29613.35</v>
      </c>
      <c r="S214" s="47">
        <v>111</v>
      </c>
    </row>
    <row r="215" spans="1:19" s="48" customFormat="1" ht="33.950000000000003" customHeight="1">
      <c r="A215" s="102">
        <f t="shared" si="43"/>
        <v>211</v>
      </c>
      <c r="B215" s="49" t="s">
        <v>182</v>
      </c>
      <c r="C215" s="49" t="s">
        <v>47</v>
      </c>
      <c r="D215" s="49" t="s">
        <v>339</v>
      </c>
      <c r="E215" s="50" t="s">
        <v>293</v>
      </c>
      <c r="F215" s="39">
        <v>31500</v>
      </c>
      <c r="G215" s="51"/>
      <c r="H215" s="46">
        <v>25</v>
      </c>
      <c r="I215" s="46">
        <f t="shared" si="44"/>
        <v>904.05</v>
      </c>
      <c r="J215" s="46">
        <f t="shared" si="45"/>
        <v>2236.5</v>
      </c>
      <c r="K215" s="44">
        <f t="shared" si="46"/>
        <v>346.50000000000006</v>
      </c>
      <c r="L215" s="46">
        <f t="shared" si="47"/>
        <v>957.6</v>
      </c>
      <c r="M215" s="46">
        <f t="shared" si="48"/>
        <v>2233.3500000000004</v>
      </c>
      <c r="N215" s="45">
        <v>2700.24</v>
      </c>
      <c r="O215" s="46">
        <f t="shared" si="49"/>
        <v>9378.2400000000016</v>
      </c>
      <c r="P215" s="46">
        <f t="shared" si="50"/>
        <v>4586.8899999999994</v>
      </c>
      <c r="Q215" s="46">
        <f t="shared" si="51"/>
        <v>4816.3500000000004</v>
      </c>
      <c r="R215" s="46">
        <f t="shared" si="52"/>
        <v>26913.11</v>
      </c>
      <c r="S215" s="47">
        <v>111</v>
      </c>
    </row>
    <row r="216" spans="1:19" s="48" customFormat="1" ht="33.950000000000003" customHeight="1">
      <c r="A216" s="102">
        <f t="shared" si="43"/>
        <v>212</v>
      </c>
      <c r="B216" s="49" t="s">
        <v>267</v>
      </c>
      <c r="C216" s="49" t="s">
        <v>47</v>
      </c>
      <c r="D216" s="49" t="s">
        <v>339</v>
      </c>
      <c r="E216" s="50" t="s">
        <v>295</v>
      </c>
      <c r="F216" s="39">
        <v>31500</v>
      </c>
      <c r="G216" s="51"/>
      <c r="H216" s="46">
        <v>25</v>
      </c>
      <c r="I216" s="46">
        <f t="shared" si="44"/>
        <v>904.05</v>
      </c>
      <c r="J216" s="46">
        <f t="shared" si="45"/>
        <v>2236.5</v>
      </c>
      <c r="K216" s="44">
        <f t="shared" si="46"/>
        <v>346.50000000000006</v>
      </c>
      <c r="L216" s="46">
        <f t="shared" si="47"/>
        <v>957.6</v>
      </c>
      <c r="M216" s="46">
        <f t="shared" si="48"/>
        <v>2233.3500000000004</v>
      </c>
      <c r="N216" s="45"/>
      <c r="O216" s="46">
        <f t="shared" si="49"/>
        <v>6678.0000000000009</v>
      </c>
      <c r="P216" s="46">
        <f t="shared" si="50"/>
        <v>1886.65</v>
      </c>
      <c r="Q216" s="46">
        <f t="shared" si="51"/>
        <v>4816.3500000000004</v>
      </c>
      <c r="R216" s="46">
        <f t="shared" si="52"/>
        <v>29613.35</v>
      </c>
      <c r="S216" s="47">
        <v>111</v>
      </c>
    </row>
    <row r="217" spans="1:19" s="48" customFormat="1" ht="33.950000000000003" customHeight="1">
      <c r="A217" s="102">
        <f t="shared" si="43"/>
        <v>213</v>
      </c>
      <c r="B217" s="49" t="s">
        <v>194</v>
      </c>
      <c r="C217" s="49" t="s">
        <v>47</v>
      </c>
      <c r="D217" s="49" t="s">
        <v>339</v>
      </c>
      <c r="E217" s="50" t="s">
        <v>295</v>
      </c>
      <c r="F217" s="39">
        <v>31500</v>
      </c>
      <c r="G217" s="51"/>
      <c r="H217" s="46">
        <v>25</v>
      </c>
      <c r="I217" s="46">
        <f t="shared" si="44"/>
        <v>904.05</v>
      </c>
      <c r="J217" s="46">
        <f t="shared" si="45"/>
        <v>2236.5</v>
      </c>
      <c r="K217" s="44">
        <f t="shared" si="46"/>
        <v>346.50000000000006</v>
      </c>
      <c r="L217" s="46">
        <f t="shared" si="47"/>
        <v>957.6</v>
      </c>
      <c r="M217" s="46">
        <f t="shared" si="48"/>
        <v>2233.3500000000004</v>
      </c>
      <c r="N217" s="45"/>
      <c r="O217" s="46">
        <f t="shared" si="49"/>
        <v>6678.0000000000009</v>
      </c>
      <c r="P217" s="46">
        <f t="shared" si="50"/>
        <v>1886.65</v>
      </c>
      <c r="Q217" s="46">
        <f t="shared" si="51"/>
        <v>4816.3500000000004</v>
      </c>
      <c r="R217" s="46">
        <f t="shared" si="52"/>
        <v>29613.35</v>
      </c>
      <c r="S217" s="47">
        <v>111</v>
      </c>
    </row>
    <row r="218" spans="1:19" s="48" customFormat="1" ht="33.950000000000003" customHeight="1">
      <c r="A218" s="102">
        <f t="shared" si="43"/>
        <v>214</v>
      </c>
      <c r="B218" s="49" t="s">
        <v>95</v>
      </c>
      <c r="C218" s="49" t="s">
        <v>47</v>
      </c>
      <c r="D218" s="49" t="s">
        <v>339</v>
      </c>
      <c r="E218" s="50" t="s">
        <v>293</v>
      </c>
      <c r="F218" s="39">
        <v>31500</v>
      </c>
      <c r="G218" s="51"/>
      <c r="H218" s="46">
        <v>25</v>
      </c>
      <c r="I218" s="46">
        <f t="shared" si="44"/>
        <v>904.05</v>
      </c>
      <c r="J218" s="46">
        <f t="shared" si="45"/>
        <v>2236.5</v>
      </c>
      <c r="K218" s="44">
        <f t="shared" si="46"/>
        <v>346.50000000000006</v>
      </c>
      <c r="L218" s="46">
        <f t="shared" si="47"/>
        <v>957.6</v>
      </c>
      <c r="M218" s="46">
        <f t="shared" si="48"/>
        <v>2233.3500000000004</v>
      </c>
      <c r="N218" s="45"/>
      <c r="O218" s="46">
        <f t="shared" si="49"/>
        <v>6678.0000000000009</v>
      </c>
      <c r="P218" s="46">
        <f t="shared" si="50"/>
        <v>1886.65</v>
      </c>
      <c r="Q218" s="46">
        <f t="shared" si="51"/>
        <v>4816.3500000000004</v>
      </c>
      <c r="R218" s="46">
        <f t="shared" si="52"/>
        <v>29613.35</v>
      </c>
      <c r="S218" s="47">
        <v>111</v>
      </c>
    </row>
    <row r="219" spans="1:19" s="48" customFormat="1" ht="33.950000000000003" customHeight="1">
      <c r="A219" s="102">
        <f t="shared" si="43"/>
        <v>215</v>
      </c>
      <c r="B219" s="49" t="s">
        <v>276</v>
      </c>
      <c r="C219" s="49" t="s">
        <v>47</v>
      </c>
      <c r="D219" s="49" t="s">
        <v>339</v>
      </c>
      <c r="E219" s="50" t="s">
        <v>293</v>
      </c>
      <c r="F219" s="39">
        <v>35000</v>
      </c>
      <c r="G219" s="51"/>
      <c r="H219" s="46">
        <v>25</v>
      </c>
      <c r="I219" s="46">
        <f t="shared" si="44"/>
        <v>1004.5</v>
      </c>
      <c r="J219" s="46">
        <f t="shared" si="45"/>
        <v>2485</v>
      </c>
      <c r="K219" s="44">
        <f t="shared" si="46"/>
        <v>385.00000000000006</v>
      </c>
      <c r="L219" s="46">
        <f t="shared" si="47"/>
        <v>1064</v>
      </c>
      <c r="M219" s="46">
        <f t="shared" si="48"/>
        <v>2481.5</v>
      </c>
      <c r="N219" s="45"/>
      <c r="O219" s="46">
        <f t="shared" si="49"/>
        <v>7420</v>
      </c>
      <c r="P219" s="46">
        <f t="shared" si="50"/>
        <v>2093.5</v>
      </c>
      <c r="Q219" s="46">
        <f t="shared" si="51"/>
        <v>5351.5</v>
      </c>
      <c r="R219" s="46">
        <f t="shared" si="52"/>
        <v>32906.5</v>
      </c>
      <c r="S219" s="47">
        <v>111</v>
      </c>
    </row>
    <row r="220" spans="1:19" s="48" customFormat="1" ht="33.950000000000003" customHeight="1">
      <c r="A220" s="102">
        <f t="shared" si="43"/>
        <v>216</v>
      </c>
      <c r="B220" s="49" t="s">
        <v>277</v>
      </c>
      <c r="C220" s="49" t="s">
        <v>47</v>
      </c>
      <c r="D220" s="49" t="s">
        <v>339</v>
      </c>
      <c r="E220" s="50" t="s">
        <v>293</v>
      </c>
      <c r="F220" s="39">
        <v>35000</v>
      </c>
      <c r="G220" s="51"/>
      <c r="H220" s="46">
        <v>25</v>
      </c>
      <c r="I220" s="46">
        <f t="shared" si="44"/>
        <v>1004.5</v>
      </c>
      <c r="J220" s="46">
        <f t="shared" si="45"/>
        <v>2485</v>
      </c>
      <c r="K220" s="44">
        <f t="shared" si="46"/>
        <v>385.00000000000006</v>
      </c>
      <c r="L220" s="46">
        <f t="shared" si="47"/>
        <v>1064</v>
      </c>
      <c r="M220" s="46">
        <f t="shared" si="48"/>
        <v>2481.5</v>
      </c>
      <c r="N220" s="45"/>
      <c r="O220" s="46">
        <f t="shared" si="49"/>
        <v>7420</v>
      </c>
      <c r="P220" s="46">
        <f t="shared" si="50"/>
        <v>2093.5</v>
      </c>
      <c r="Q220" s="46">
        <f t="shared" si="51"/>
        <v>5351.5</v>
      </c>
      <c r="R220" s="46">
        <f t="shared" si="52"/>
        <v>32906.5</v>
      </c>
      <c r="S220" s="47">
        <v>111</v>
      </c>
    </row>
    <row r="221" spans="1:19" s="48" customFormat="1" ht="33.950000000000003" customHeight="1">
      <c r="A221" s="102">
        <f t="shared" si="43"/>
        <v>217</v>
      </c>
      <c r="B221" s="95" t="s">
        <v>392</v>
      </c>
      <c r="C221" s="49" t="s">
        <v>47</v>
      </c>
      <c r="D221" s="49" t="s">
        <v>339</v>
      </c>
      <c r="E221" s="43" t="s">
        <v>295</v>
      </c>
      <c r="F221" s="114">
        <v>31000</v>
      </c>
      <c r="G221" s="115"/>
      <c r="H221" s="116">
        <v>25</v>
      </c>
      <c r="I221" s="46">
        <f t="shared" si="44"/>
        <v>889.7</v>
      </c>
      <c r="J221" s="46">
        <f t="shared" si="45"/>
        <v>2201</v>
      </c>
      <c r="K221" s="44">
        <f t="shared" si="46"/>
        <v>341.00000000000006</v>
      </c>
      <c r="L221" s="46">
        <f t="shared" si="47"/>
        <v>942.4</v>
      </c>
      <c r="M221" s="46">
        <f t="shared" si="48"/>
        <v>2197.9</v>
      </c>
      <c r="N221" s="45"/>
      <c r="O221" s="46">
        <f t="shared" si="49"/>
        <v>6572</v>
      </c>
      <c r="P221" s="46">
        <f t="shared" si="50"/>
        <v>1857.1</v>
      </c>
      <c r="Q221" s="46">
        <f t="shared" si="51"/>
        <v>4739.8999999999996</v>
      </c>
      <c r="R221" s="46">
        <f t="shared" si="52"/>
        <v>29142.9</v>
      </c>
      <c r="S221" s="47">
        <v>111</v>
      </c>
    </row>
    <row r="222" spans="1:19" s="48" customFormat="1" ht="33.950000000000003" customHeight="1">
      <c r="A222" s="102">
        <f t="shared" si="43"/>
        <v>218</v>
      </c>
      <c r="B222" s="49" t="s">
        <v>254</v>
      </c>
      <c r="C222" s="49" t="s">
        <v>47</v>
      </c>
      <c r="D222" s="49" t="s">
        <v>129</v>
      </c>
      <c r="E222" s="50" t="s">
        <v>293</v>
      </c>
      <c r="F222" s="39">
        <v>31500</v>
      </c>
      <c r="G222" s="51"/>
      <c r="H222" s="46">
        <v>25</v>
      </c>
      <c r="I222" s="46">
        <f t="shared" si="44"/>
        <v>904.05</v>
      </c>
      <c r="J222" s="46">
        <f t="shared" si="45"/>
        <v>2236.5</v>
      </c>
      <c r="K222" s="44">
        <f t="shared" si="46"/>
        <v>346.50000000000006</v>
      </c>
      <c r="L222" s="46">
        <f t="shared" si="47"/>
        <v>957.6</v>
      </c>
      <c r="M222" s="46">
        <f t="shared" si="48"/>
        <v>2233.3500000000004</v>
      </c>
      <c r="N222" s="45"/>
      <c r="O222" s="46">
        <f t="shared" si="49"/>
        <v>6678.0000000000009</v>
      </c>
      <c r="P222" s="46">
        <f t="shared" si="50"/>
        <v>1886.65</v>
      </c>
      <c r="Q222" s="46">
        <f t="shared" si="51"/>
        <v>4816.3500000000004</v>
      </c>
      <c r="R222" s="46">
        <f t="shared" si="52"/>
        <v>29613.35</v>
      </c>
      <c r="S222" s="47">
        <v>111</v>
      </c>
    </row>
    <row r="223" spans="1:19" s="48" customFormat="1" ht="33.950000000000003" customHeight="1">
      <c r="A223" s="102">
        <f t="shared" si="43"/>
        <v>219</v>
      </c>
      <c r="B223" s="49" t="s">
        <v>216</v>
      </c>
      <c r="C223" s="49" t="s">
        <v>47</v>
      </c>
      <c r="D223" s="49" t="s">
        <v>323</v>
      </c>
      <c r="E223" s="50" t="s">
        <v>295</v>
      </c>
      <c r="F223" s="39">
        <v>36000</v>
      </c>
      <c r="G223" s="51"/>
      <c r="H223" s="46">
        <v>25</v>
      </c>
      <c r="I223" s="46">
        <f t="shared" si="44"/>
        <v>1033.2</v>
      </c>
      <c r="J223" s="46">
        <f t="shared" si="45"/>
        <v>2555.9999999999995</v>
      </c>
      <c r="K223" s="44">
        <f t="shared" si="46"/>
        <v>396.00000000000006</v>
      </c>
      <c r="L223" s="46">
        <f t="shared" si="47"/>
        <v>1094.4000000000001</v>
      </c>
      <c r="M223" s="46">
        <f t="shared" si="48"/>
        <v>2552.4</v>
      </c>
      <c r="N223" s="45"/>
      <c r="O223" s="46">
        <f t="shared" si="49"/>
        <v>7632</v>
      </c>
      <c r="P223" s="46">
        <f t="shared" si="50"/>
        <v>2152.6000000000004</v>
      </c>
      <c r="Q223" s="46">
        <f t="shared" si="51"/>
        <v>5504.4</v>
      </c>
      <c r="R223" s="46">
        <f t="shared" si="52"/>
        <v>33847.4</v>
      </c>
      <c r="S223" s="47">
        <v>111</v>
      </c>
    </row>
    <row r="224" spans="1:19" s="48" customFormat="1" ht="33.950000000000003" customHeight="1">
      <c r="A224" s="102">
        <f t="shared" si="43"/>
        <v>220</v>
      </c>
      <c r="B224" s="49" t="s">
        <v>263</v>
      </c>
      <c r="C224" s="49" t="s">
        <v>47</v>
      </c>
      <c r="D224" s="49" t="s">
        <v>45</v>
      </c>
      <c r="E224" s="50" t="s">
        <v>293</v>
      </c>
      <c r="F224" s="39">
        <v>28875</v>
      </c>
      <c r="G224" s="51"/>
      <c r="H224" s="46">
        <v>25</v>
      </c>
      <c r="I224" s="46">
        <f t="shared" si="44"/>
        <v>828.71249999999998</v>
      </c>
      <c r="J224" s="46">
        <f t="shared" si="45"/>
        <v>2050.125</v>
      </c>
      <c r="K224" s="44">
        <f t="shared" si="46"/>
        <v>317.62500000000006</v>
      </c>
      <c r="L224" s="46">
        <f t="shared" si="47"/>
        <v>877.8</v>
      </c>
      <c r="M224" s="46">
        <f t="shared" si="48"/>
        <v>2047.2375000000002</v>
      </c>
      <c r="N224" s="45">
        <v>2700.24</v>
      </c>
      <c r="O224" s="46">
        <f t="shared" si="49"/>
        <v>8821.74</v>
      </c>
      <c r="P224" s="46">
        <f t="shared" si="50"/>
        <v>4431.7524999999996</v>
      </c>
      <c r="Q224" s="46">
        <f t="shared" si="51"/>
        <v>4414.9875000000002</v>
      </c>
      <c r="R224" s="46">
        <f t="shared" si="52"/>
        <v>24443.247500000001</v>
      </c>
      <c r="S224" s="47">
        <v>111</v>
      </c>
    </row>
    <row r="225" spans="1:19" s="48" customFormat="1" ht="33.950000000000003" customHeight="1">
      <c r="A225" s="102">
        <f t="shared" si="43"/>
        <v>221</v>
      </c>
      <c r="B225" s="49" t="s">
        <v>93</v>
      </c>
      <c r="C225" s="49" t="s">
        <v>47</v>
      </c>
      <c r="D225" s="49" t="s">
        <v>45</v>
      </c>
      <c r="E225" s="50" t="s">
        <v>293</v>
      </c>
      <c r="F225" s="39">
        <v>28875</v>
      </c>
      <c r="G225" s="51"/>
      <c r="H225" s="46">
        <v>25</v>
      </c>
      <c r="I225" s="46">
        <f t="shared" si="44"/>
        <v>828.71249999999998</v>
      </c>
      <c r="J225" s="46">
        <f t="shared" si="45"/>
        <v>2050.125</v>
      </c>
      <c r="K225" s="44">
        <f t="shared" si="46"/>
        <v>317.62500000000006</v>
      </c>
      <c r="L225" s="46">
        <f t="shared" si="47"/>
        <v>877.8</v>
      </c>
      <c r="M225" s="46">
        <f t="shared" si="48"/>
        <v>2047.2375000000002</v>
      </c>
      <c r="N225" s="45">
        <v>2700.24</v>
      </c>
      <c r="O225" s="46">
        <f t="shared" si="49"/>
        <v>8821.74</v>
      </c>
      <c r="P225" s="46">
        <f t="shared" si="50"/>
        <v>4431.7524999999996</v>
      </c>
      <c r="Q225" s="46">
        <f t="shared" si="51"/>
        <v>4414.9875000000002</v>
      </c>
      <c r="R225" s="46">
        <f t="shared" si="52"/>
        <v>24443.247500000001</v>
      </c>
      <c r="S225" s="47">
        <v>111</v>
      </c>
    </row>
    <row r="226" spans="1:19" s="48" customFormat="1" ht="33.950000000000003" customHeight="1">
      <c r="A226" s="102">
        <f t="shared" si="43"/>
        <v>222</v>
      </c>
      <c r="B226" s="49" t="s">
        <v>92</v>
      </c>
      <c r="C226" s="49" t="s">
        <v>47</v>
      </c>
      <c r="D226" s="49" t="s">
        <v>45</v>
      </c>
      <c r="E226" s="50" t="s">
        <v>293</v>
      </c>
      <c r="F226" s="39">
        <v>28875</v>
      </c>
      <c r="G226" s="51"/>
      <c r="H226" s="46">
        <v>25</v>
      </c>
      <c r="I226" s="46">
        <f t="shared" si="44"/>
        <v>828.71249999999998</v>
      </c>
      <c r="J226" s="46">
        <f t="shared" si="45"/>
        <v>2050.125</v>
      </c>
      <c r="K226" s="44">
        <f t="shared" si="46"/>
        <v>317.62500000000006</v>
      </c>
      <c r="L226" s="46">
        <f t="shared" si="47"/>
        <v>877.8</v>
      </c>
      <c r="M226" s="46">
        <f t="shared" si="48"/>
        <v>2047.2375000000002</v>
      </c>
      <c r="N226" s="45"/>
      <c r="O226" s="46">
        <f t="shared" si="49"/>
        <v>6121.5</v>
      </c>
      <c r="P226" s="46">
        <f t="shared" si="50"/>
        <v>1731.5124999999998</v>
      </c>
      <c r="Q226" s="46">
        <f t="shared" si="51"/>
        <v>4414.9875000000002</v>
      </c>
      <c r="R226" s="46">
        <f t="shared" si="52"/>
        <v>27143.487499999999</v>
      </c>
      <c r="S226" s="47">
        <v>111</v>
      </c>
    </row>
    <row r="227" spans="1:19" s="48" customFormat="1" ht="33.950000000000003" customHeight="1">
      <c r="A227" s="102">
        <f t="shared" si="43"/>
        <v>223</v>
      </c>
      <c r="B227" s="49" t="s">
        <v>151</v>
      </c>
      <c r="C227" s="49" t="s">
        <v>47</v>
      </c>
      <c r="D227" s="49" t="s">
        <v>45</v>
      </c>
      <c r="E227" s="50" t="s">
        <v>293</v>
      </c>
      <c r="F227" s="39">
        <v>28875</v>
      </c>
      <c r="G227" s="51"/>
      <c r="H227" s="46">
        <v>25</v>
      </c>
      <c r="I227" s="46">
        <f t="shared" si="44"/>
        <v>828.71249999999998</v>
      </c>
      <c r="J227" s="46">
        <f t="shared" si="45"/>
        <v>2050.125</v>
      </c>
      <c r="K227" s="44">
        <f t="shared" si="46"/>
        <v>317.62500000000006</v>
      </c>
      <c r="L227" s="46">
        <f t="shared" si="47"/>
        <v>877.8</v>
      </c>
      <c r="M227" s="46">
        <f t="shared" si="48"/>
        <v>2047.2375000000002</v>
      </c>
      <c r="N227" s="45"/>
      <c r="O227" s="46">
        <f t="shared" si="49"/>
        <v>6121.5</v>
      </c>
      <c r="P227" s="46">
        <f t="shared" si="50"/>
        <v>1731.5124999999998</v>
      </c>
      <c r="Q227" s="46">
        <f t="shared" si="51"/>
        <v>4414.9875000000002</v>
      </c>
      <c r="R227" s="46">
        <f t="shared" si="52"/>
        <v>27143.487499999999</v>
      </c>
      <c r="S227" s="47">
        <v>111</v>
      </c>
    </row>
    <row r="228" spans="1:19" s="48" customFormat="1" ht="33.950000000000003" customHeight="1">
      <c r="A228" s="102">
        <f t="shared" si="43"/>
        <v>224</v>
      </c>
      <c r="B228" s="49" t="s">
        <v>180</v>
      </c>
      <c r="C228" s="49" t="s">
        <v>47</v>
      </c>
      <c r="D228" s="49" t="s">
        <v>45</v>
      </c>
      <c r="E228" s="50" t="s">
        <v>295</v>
      </c>
      <c r="F228" s="39">
        <v>28875</v>
      </c>
      <c r="G228" s="51"/>
      <c r="H228" s="46">
        <v>25</v>
      </c>
      <c r="I228" s="46">
        <f t="shared" si="44"/>
        <v>828.71249999999998</v>
      </c>
      <c r="J228" s="46">
        <f t="shared" si="45"/>
        <v>2050.125</v>
      </c>
      <c r="K228" s="44">
        <f t="shared" si="46"/>
        <v>317.62500000000006</v>
      </c>
      <c r="L228" s="46">
        <f t="shared" si="47"/>
        <v>877.8</v>
      </c>
      <c r="M228" s="46">
        <f t="shared" si="48"/>
        <v>2047.2375000000002</v>
      </c>
      <c r="N228" s="45"/>
      <c r="O228" s="46">
        <f t="shared" si="49"/>
        <v>6121.5</v>
      </c>
      <c r="P228" s="46">
        <f t="shared" si="50"/>
        <v>1731.5124999999998</v>
      </c>
      <c r="Q228" s="46">
        <f t="shared" si="51"/>
        <v>4414.9875000000002</v>
      </c>
      <c r="R228" s="46">
        <f t="shared" si="52"/>
        <v>27143.487499999999</v>
      </c>
      <c r="S228" s="47">
        <v>111</v>
      </c>
    </row>
    <row r="229" spans="1:19" s="48" customFormat="1" ht="33.950000000000003" customHeight="1">
      <c r="A229" s="102">
        <f t="shared" si="43"/>
        <v>225</v>
      </c>
      <c r="B229" s="49" t="s">
        <v>364</v>
      </c>
      <c r="C229" s="49" t="s">
        <v>47</v>
      </c>
      <c r="D229" s="49" t="s">
        <v>365</v>
      </c>
      <c r="E229" s="50" t="s">
        <v>293</v>
      </c>
      <c r="F229" s="39">
        <v>26000</v>
      </c>
      <c r="G229" s="51"/>
      <c r="H229" s="46">
        <v>25</v>
      </c>
      <c r="I229" s="46">
        <f t="shared" si="44"/>
        <v>746.2</v>
      </c>
      <c r="J229" s="46">
        <f t="shared" si="45"/>
        <v>1845.9999999999998</v>
      </c>
      <c r="K229" s="44">
        <f t="shared" si="46"/>
        <v>286.00000000000006</v>
      </c>
      <c r="L229" s="46">
        <f t="shared" si="47"/>
        <v>790.4</v>
      </c>
      <c r="M229" s="46">
        <f t="shared" si="48"/>
        <v>1843.4</v>
      </c>
      <c r="N229" s="45"/>
      <c r="O229" s="46">
        <f t="shared" si="49"/>
        <v>5512</v>
      </c>
      <c r="P229" s="46">
        <f t="shared" si="50"/>
        <v>1561.6</v>
      </c>
      <c r="Q229" s="46">
        <f t="shared" si="51"/>
        <v>3975.4</v>
      </c>
      <c r="R229" s="46">
        <f t="shared" si="52"/>
        <v>24438.400000000001</v>
      </c>
      <c r="S229" s="47">
        <v>111</v>
      </c>
    </row>
    <row r="230" spans="1:19" s="48" customFormat="1" ht="33.950000000000003" customHeight="1">
      <c r="A230" s="102">
        <f t="shared" si="43"/>
        <v>226</v>
      </c>
      <c r="B230" s="49" t="s">
        <v>379</v>
      </c>
      <c r="C230" s="49" t="s">
        <v>47</v>
      </c>
      <c r="D230" s="49" t="s">
        <v>365</v>
      </c>
      <c r="E230" s="50" t="s">
        <v>293</v>
      </c>
      <c r="F230" s="39">
        <v>26000</v>
      </c>
      <c r="G230" s="51"/>
      <c r="H230" s="46">
        <v>25</v>
      </c>
      <c r="I230" s="46">
        <f t="shared" si="44"/>
        <v>746.2</v>
      </c>
      <c r="J230" s="46">
        <f t="shared" si="45"/>
        <v>1845.9999999999998</v>
      </c>
      <c r="K230" s="44">
        <f t="shared" si="46"/>
        <v>286.00000000000006</v>
      </c>
      <c r="L230" s="46">
        <f t="shared" si="47"/>
        <v>790.4</v>
      </c>
      <c r="M230" s="46">
        <f t="shared" si="48"/>
        <v>1843.4</v>
      </c>
      <c r="N230" s="45"/>
      <c r="O230" s="46">
        <f t="shared" si="49"/>
        <v>5512</v>
      </c>
      <c r="P230" s="46">
        <f t="shared" si="50"/>
        <v>1561.6</v>
      </c>
      <c r="Q230" s="46">
        <f t="shared" si="51"/>
        <v>3975.4</v>
      </c>
      <c r="R230" s="46">
        <f t="shared" si="52"/>
        <v>24438.400000000001</v>
      </c>
      <c r="S230" s="47">
        <v>111</v>
      </c>
    </row>
    <row r="231" spans="1:19" s="48" customFormat="1" ht="33.950000000000003" customHeight="1">
      <c r="A231" s="102">
        <f t="shared" si="43"/>
        <v>227</v>
      </c>
      <c r="B231" s="49" t="s">
        <v>188</v>
      </c>
      <c r="C231" s="49" t="s">
        <v>47</v>
      </c>
      <c r="D231" s="49" t="s">
        <v>54</v>
      </c>
      <c r="E231" s="50" t="s">
        <v>295</v>
      </c>
      <c r="F231" s="39">
        <v>22000</v>
      </c>
      <c r="G231" s="51"/>
      <c r="H231" s="46">
        <v>25</v>
      </c>
      <c r="I231" s="46">
        <f t="shared" si="44"/>
        <v>631.4</v>
      </c>
      <c r="J231" s="46">
        <f t="shared" si="45"/>
        <v>1561.9999999999998</v>
      </c>
      <c r="K231" s="44">
        <f t="shared" si="46"/>
        <v>242.00000000000003</v>
      </c>
      <c r="L231" s="46">
        <f t="shared" si="47"/>
        <v>668.8</v>
      </c>
      <c r="M231" s="46">
        <f t="shared" si="48"/>
        <v>1559.8000000000002</v>
      </c>
      <c r="N231" s="45"/>
      <c r="O231" s="46">
        <f t="shared" si="49"/>
        <v>4664</v>
      </c>
      <c r="P231" s="46">
        <f t="shared" si="50"/>
        <v>1325.1999999999998</v>
      </c>
      <c r="Q231" s="46">
        <f t="shared" si="51"/>
        <v>3363.8</v>
      </c>
      <c r="R231" s="46">
        <f t="shared" si="52"/>
        <v>20674.8</v>
      </c>
      <c r="S231" s="47">
        <v>111</v>
      </c>
    </row>
    <row r="232" spans="1:19" s="48" customFormat="1" ht="33.950000000000003" customHeight="1">
      <c r="A232" s="102">
        <f t="shared" si="43"/>
        <v>228</v>
      </c>
      <c r="B232" s="49" t="s">
        <v>159</v>
      </c>
      <c r="C232" s="49" t="s">
        <v>47</v>
      </c>
      <c r="D232" s="49" t="s">
        <v>54</v>
      </c>
      <c r="E232" s="50" t="s">
        <v>293</v>
      </c>
      <c r="F232" s="39">
        <v>22000</v>
      </c>
      <c r="G232" s="51"/>
      <c r="H232" s="46">
        <v>25</v>
      </c>
      <c r="I232" s="46">
        <f t="shared" si="44"/>
        <v>631.4</v>
      </c>
      <c r="J232" s="46">
        <f t="shared" si="45"/>
        <v>1561.9999999999998</v>
      </c>
      <c r="K232" s="44">
        <f t="shared" si="46"/>
        <v>242.00000000000003</v>
      </c>
      <c r="L232" s="46">
        <f t="shared" si="47"/>
        <v>668.8</v>
      </c>
      <c r="M232" s="46">
        <f t="shared" si="48"/>
        <v>1559.8000000000002</v>
      </c>
      <c r="N232" s="45">
        <v>1350.12</v>
      </c>
      <c r="O232" s="46">
        <f t="shared" si="49"/>
        <v>6014.12</v>
      </c>
      <c r="P232" s="46">
        <f t="shared" si="50"/>
        <v>2675.3199999999997</v>
      </c>
      <c r="Q232" s="46">
        <f t="shared" si="51"/>
        <v>3363.8</v>
      </c>
      <c r="R232" s="46">
        <f t="shared" si="52"/>
        <v>19324.68</v>
      </c>
      <c r="S232" s="47">
        <v>111</v>
      </c>
    </row>
    <row r="233" spans="1:19" s="48" customFormat="1" ht="33.950000000000003" customHeight="1">
      <c r="A233" s="102">
        <f t="shared" si="43"/>
        <v>229</v>
      </c>
      <c r="B233" s="49" t="s">
        <v>143</v>
      </c>
      <c r="C233" s="49" t="s">
        <v>47</v>
      </c>
      <c r="D233" s="49" t="s">
        <v>54</v>
      </c>
      <c r="E233" s="50" t="s">
        <v>293</v>
      </c>
      <c r="F233" s="52">
        <v>17985</v>
      </c>
      <c r="G233" s="51"/>
      <c r="H233" s="46">
        <v>25</v>
      </c>
      <c r="I233" s="46">
        <f t="shared" si="44"/>
        <v>516.16949999999997</v>
      </c>
      <c r="J233" s="46">
        <f t="shared" si="45"/>
        <v>1276.9349999999999</v>
      </c>
      <c r="K233" s="44">
        <f t="shared" si="46"/>
        <v>197.83500000000001</v>
      </c>
      <c r="L233" s="46">
        <f t="shared" si="47"/>
        <v>546.74400000000003</v>
      </c>
      <c r="M233" s="46">
        <f t="shared" si="48"/>
        <v>1275.1365000000001</v>
      </c>
      <c r="N233" s="45"/>
      <c r="O233" s="46">
        <f t="shared" si="49"/>
        <v>3812.82</v>
      </c>
      <c r="P233" s="46">
        <f t="shared" si="50"/>
        <v>1087.9135000000001</v>
      </c>
      <c r="Q233" s="46">
        <f t="shared" si="51"/>
        <v>2749.9065000000001</v>
      </c>
      <c r="R233" s="46">
        <f t="shared" si="52"/>
        <v>16897.086500000001</v>
      </c>
      <c r="S233" s="47">
        <v>111</v>
      </c>
    </row>
    <row r="234" spans="1:19" s="48" customFormat="1" ht="33.950000000000003" customHeight="1">
      <c r="A234" s="102">
        <f t="shared" si="43"/>
        <v>230</v>
      </c>
      <c r="B234" s="49" t="s">
        <v>200</v>
      </c>
      <c r="C234" s="49" t="s">
        <v>47</v>
      </c>
      <c r="D234" s="42" t="s">
        <v>54</v>
      </c>
      <c r="E234" s="50" t="s">
        <v>293</v>
      </c>
      <c r="F234" s="39">
        <v>22000</v>
      </c>
      <c r="G234" s="51"/>
      <c r="H234" s="46">
        <v>25</v>
      </c>
      <c r="I234" s="46">
        <f t="shared" si="44"/>
        <v>631.4</v>
      </c>
      <c r="J234" s="46">
        <f t="shared" si="45"/>
        <v>1561.9999999999998</v>
      </c>
      <c r="K234" s="44">
        <f t="shared" si="46"/>
        <v>242.00000000000003</v>
      </c>
      <c r="L234" s="46">
        <f t="shared" si="47"/>
        <v>668.8</v>
      </c>
      <c r="M234" s="46">
        <f t="shared" si="48"/>
        <v>1559.8000000000002</v>
      </c>
      <c r="N234" s="45"/>
      <c r="O234" s="46">
        <f t="shared" si="49"/>
        <v>4664</v>
      </c>
      <c r="P234" s="46">
        <f t="shared" si="50"/>
        <v>1325.1999999999998</v>
      </c>
      <c r="Q234" s="46">
        <f t="shared" si="51"/>
        <v>3363.8</v>
      </c>
      <c r="R234" s="46">
        <f t="shared" si="52"/>
        <v>20674.8</v>
      </c>
      <c r="S234" s="47">
        <v>111</v>
      </c>
    </row>
    <row r="235" spans="1:19" s="48" customFormat="1" ht="33.950000000000003" customHeight="1">
      <c r="A235" s="102">
        <f t="shared" si="43"/>
        <v>231</v>
      </c>
      <c r="B235" s="42" t="s">
        <v>170</v>
      </c>
      <c r="C235" s="49" t="s">
        <v>47</v>
      </c>
      <c r="D235" s="42" t="s">
        <v>54</v>
      </c>
      <c r="E235" s="43" t="s">
        <v>293</v>
      </c>
      <c r="F235" s="44">
        <v>22000</v>
      </c>
      <c r="G235" s="45"/>
      <c r="H235" s="46">
        <v>25</v>
      </c>
      <c r="I235" s="46">
        <f t="shared" si="44"/>
        <v>631.4</v>
      </c>
      <c r="J235" s="46">
        <f t="shared" si="45"/>
        <v>1561.9999999999998</v>
      </c>
      <c r="K235" s="44">
        <f t="shared" si="46"/>
        <v>242.00000000000003</v>
      </c>
      <c r="L235" s="46">
        <f t="shared" si="47"/>
        <v>668.8</v>
      </c>
      <c r="M235" s="46">
        <f t="shared" si="48"/>
        <v>1559.8000000000002</v>
      </c>
      <c r="N235" s="45">
        <v>1350.12</v>
      </c>
      <c r="O235" s="46">
        <f t="shared" si="49"/>
        <v>6014.12</v>
      </c>
      <c r="P235" s="46">
        <f t="shared" si="50"/>
        <v>2675.3199999999997</v>
      </c>
      <c r="Q235" s="46">
        <f t="shared" si="51"/>
        <v>3363.8</v>
      </c>
      <c r="R235" s="46">
        <f t="shared" si="52"/>
        <v>19324.68</v>
      </c>
      <c r="S235" s="47">
        <v>111</v>
      </c>
    </row>
    <row r="236" spans="1:19" s="48" customFormat="1" ht="33.950000000000003" customHeight="1">
      <c r="A236" s="102">
        <f t="shared" si="43"/>
        <v>232</v>
      </c>
      <c r="B236" s="49" t="s">
        <v>347</v>
      </c>
      <c r="C236" s="49" t="s">
        <v>47</v>
      </c>
      <c r="D236" s="49" t="s">
        <v>54</v>
      </c>
      <c r="E236" s="50" t="s">
        <v>293</v>
      </c>
      <c r="F236" s="39">
        <v>23100</v>
      </c>
      <c r="G236" s="51"/>
      <c r="H236" s="46">
        <v>25</v>
      </c>
      <c r="I236" s="46">
        <f t="shared" si="44"/>
        <v>662.97</v>
      </c>
      <c r="J236" s="46">
        <f t="shared" si="45"/>
        <v>1640.1</v>
      </c>
      <c r="K236" s="44">
        <f t="shared" si="46"/>
        <v>254.10000000000002</v>
      </c>
      <c r="L236" s="46">
        <f t="shared" si="47"/>
        <v>702.24</v>
      </c>
      <c r="M236" s="46">
        <f t="shared" si="48"/>
        <v>1637.7900000000002</v>
      </c>
      <c r="N236" s="45"/>
      <c r="O236" s="46">
        <f t="shared" si="49"/>
        <v>4897.2</v>
      </c>
      <c r="P236" s="46">
        <f t="shared" si="50"/>
        <v>1390.21</v>
      </c>
      <c r="Q236" s="46">
        <f t="shared" si="51"/>
        <v>3531.99</v>
      </c>
      <c r="R236" s="46">
        <f t="shared" si="52"/>
        <v>21709.79</v>
      </c>
      <c r="S236" s="47">
        <v>111</v>
      </c>
    </row>
    <row r="237" spans="1:19" s="48" customFormat="1" ht="33.950000000000003" customHeight="1">
      <c r="A237" s="102">
        <f t="shared" si="43"/>
        <v>233</v>
      </c>
      <c r="B237" s="88" t="s">
        <v>345</v>
      </c>
      <c r="C237" s="49" t="s">
        <v>47</v>
      </c>
      <c r="D237" s="87" t="s">
        <v>415</v>
      </c>
      <c r="E237" s="50" t="s">
        <v>293</v>
      </c>
      <c r="F237" s="39">
        <v>26000</v>
      </c>
      <c r="G237" s="51"/>
      <c r="H237" s="46">
        <v>25</v>
      </c>
      <c r="I237" s="46">
        <f t="shared" si="44"/>
        <v>746.2</v>
      </c>
      <c r="J237" s="46">
        <f t="shared" si="45"/>
        <v>1845.9999999999998</v>
      </c>
      <c r="K237" s="44">
        <f t="shared" si="46"/>
        <v>286.00000000000006</v>
      </c>
      <c r="L237" s="46">
        <f t="shared" si="47"/>
        <v>790.4</v>
      </c>
      <c r="M237" s="46">
        <f t="shared" si="48"/>
        <v>1843.4</v>
      </c>
      <c r="N237" s="45">
        <v>1350.12</v>
      </c>
      <c r="O237" s="46">
        <f t="shared" si="49"/>
        <v>6862.12</v>
      </c>
      <c r="P237" s="46">
        <f t="shared" si="50"/>
        <v>2911.72</v>
      </c>
      <c r="Q237" s="46">
        <f t="shared" si="51"/>
        <v>3975.4</v>
      </c>
      <c r="R237" s="46">
        <f t="shared" si="52"/>
        <v>23088.28</v>
      </c>
      <c r="S237" s="47">
        <v>111</v>
      </c>
    </row>
    <row r="238" spans="1:19" s="48" customFormat="1" ht="33.950000000000003" customHeight="1">
      <c r="A238" s="102">
        <f t="shared" si="43"/>
        <v>234</v>
      </c>
      <c r="B238" s="49" t="s">
        <v>77</v>
      </c>
      <c r="C238" s="49" t="s">
        <v>47</v>
      </c>
      <c r="D238" s="49" t="s">
        <v>38</v>
      </c>
      <c r="E238" s="50" t="s">
        <v>295</v>
      </c>
      <c r="F238" s="39">
        <v>26250</v>
      </c>
      <c r="G238" s="51"/>
      <c r="H238" s="46">
        <v>25</v>
      </c>
      <c r="I238" s="46">
        <f t="shared" si="44"/>
        <v>753.375</v>
      </c>
      <c r="J238" s="46">
        <f t="shared" si="45"/>
        <v>1863.7499999999998</v>
      </c>
      <c r="K238" s="44">
        <f t="shared" si="46"/>
        <v>288.75000000000006</v>
      </c>
      <c r="L238" s="46">
        <f t="shared" si="47"/>
        <v>798</v>
      </c>
      <c r="M238" s="46">
        <f t="shared" si="48"/>
        <v>1861.1250000000002</v>
      </c>
      <c r="N238" s="45"/>
      <c r="O238" s="46">
        <f t="shared" si="49"/>
        <v>5565</v>
      </c>
      <c r="P238" s="46">
        <f t="shared" si="50"/>
        <v>1576.375</v>
      </c>
      <c r="Q238" s="46">
        <f t="shared" si="51"/>
        <v>4013.625</v>
      </c>
      <c r="R238" s="46">
        <f t="shared" si="52"/>
        <v>24673.625</v>
      </c>
      <c r="S238" s="47">
        <v>111</v>
      </c>
    </row>
    <row r="239" spans="1:19" s="48" customFormat="1" ht="33.950000000000003" customHeight="1">
      <c r="A239" s="102">
        <f t="shared" si="43"/>
        <v>235</v>
      </c>
      <c r="B239" s="49" t="s">
        <v>273</v>
      </c>
      <c r="C239" s="49" t="s">
        <v>47</v>
      </c>
      <c r="D239" s="49" t="s">
        <v>38</v>
      </c>
      <c r="E239" s="50" t="s">
        <v>295</v>
      </c>
      <c r="F239" s="39">
        <v>30000</v>
      </c>
      <c r="G239" s="51"/>
      <c r="H239" s="46">
        <v>25</v>
      </c>
      <c r="I239" s="46">
        <f t="shared" si="44"/>
        <v>861</v>
      </c>
      <c r="J239" s="46">
        <f t="shared" si="45"/>
        <v>2130</v>
      </c>
      <c r="K239" s="44">
        <f t="shared" si="46"/>
        <v>330.00000000000006</v>
      </c>
      <c r="L239" s="46">
        <f t="shared" si="47"/>
        <v>912</v>
      </c>
      <c r="M239" s="46">
        <f t="shared" si="48"/>
        <v>2127</v>
      </c>
      <c r="N239" s="45">
        <v>2700.24</v>
      </c>
      <c r="O239" s="46">
        <f t="shared" si="49"/>
        <v>9060.24</v>
      </c>
      <c r="P239" s="46">
        <f t="shared" si="50"/>
        <v>4498.24</v>
      </c>
      <c r="Q239" s="46">
        <f t="shared" si="51"/>
        <v>4587</v>
      </c>
      <c r="R239" s="46">
        <f t="shared" si="52"/>
        <v>25501.760000000002</v>
      </c>
      <c r="S239" s="47">
        <v>111</v>
      </c>
    </row>
    <row r="240" spans="1:19" s="48" customFormat="1" ht="33.950000000000003" customHeight="1">
      <c r="A240" s="102">
        <f t="shared" si="43"/>
        <v>236</v>
      </c>
      <c r="B240" s="42" t="s">
        <v>62</v>
      </c>
      <c r="C240" s="49" t="s">
        <v>47</v>
      </c>
      <c r="D240" s="42" t="s">
        <v>64</v>
      </c>
      <c r="E240" s="43" t="s">
        <v>293</v>
      </c>
      <c r="F240" s="44">
        <v>23100</v>
      </c>
      <c r="G240" s="45"/>
      <c r="H240" s="46">
        <v>25</v>
      </c>
      <c r="I240" s="46">
        <f t="shared" si="44"/>
        <v>662.97</v>
      </c>
      <c r="J240" s="46">
        <f t="shared" si="45"/>
        <v>1640.1</v>
      </c>
      <c r="K240" s="44">
        <f t="shared" si="46"/>
        <v>254.10000000000002</v>
      </c>
      <c r="L240" s="46">
        <f t="shared" si="47"/>
        <v>702.24</v>
      </c>
      <c r="M240" s="46">
        <f t="shared" si="48"/>
        <v>1637.7900000000002</v>
      </c>
      <c r="N240" s="45"/>
      <c r="O240" s="46">
        <f t="shared" si="49"/>
        <v>4897.2</v>
      </c>
      <c r="P240" s="46">
        <f t="shared" si="50"/>
        <v>1390.21</v>
      </c>
      <c r="Q240" s="46">
        <f t="shared" si="51"/>
        <v>3531.99</v>
      </c>
      <c r="R240" s="46">
        <f t="shared" si="52"/>
        <v>21709.79</v>
      </c>
      <c r="S240" s="47">
        <v>111</v>
      </c>
    </row>
    <row r="241" spans="1:115" s="48" customFormat="1" ht="33.950000000000003" customHeight="1">
      <c r="A241" s="102">
        <f t="shared" si="43"/>
        <v>237</v>
      </c>
      <c r="B241" s="49" t="s">
        <v>213</v>
      </c>
      <c r="C241" s="49" t="s">
        <v>214</v>
      </c>
      <c r="D241" s="49" t="s">
        <v>307</v>
      </c>
      <c r="E241" s="50" t="s">
        <v>293</v>
      </c>
      <c r="F241" s="39">
        <v>110000</v>
      </c>
      <c r="G241" s="51">
        <v>14120.09</v>
      </c>
      <c r="H241" s="46">
        <v>25</v>
      </c>
      <c r="I241" s="46">
        <f t="shared" si="44"/>
        <v>3157</v>
      </c>
      <c r="J241" s="46">
        <f t="shared" si="45"/>
        <v>7809.9999999999991</v>
      </c>
      <c r="K241" s="44">
        <f t="shared" si="46"/>
        <v>1210.0000000000002</v>
      </c>
      <c r="L241" s="46">
        <f t="shared" si="47"/>
        <v>3344</v>
      </c>
      <c r="M241" s="46">
        <f t="shared" si="48"/>
        <v>7799.0000000000009</v>
      </c>
      <c r="N241" s="45">
        <v>1350.12</v>
      </c>
      <c r="O241" s="46">
        <f t="shared" si="49"/>
        <v>24670.12</v>
      </c>
      <c r="P241" s="46">
        <f t="shared" si="50"/>
        <v>21996.21</v>
      </c>
      <c r="Q241" s="46">
        <f t="shared" si="51"/>
        <v>16819</v>
      </c>
      <c r="R241" s="46">
        <f t="shared" si="52"/>
        <v>88003.790000000008</v>
      </c>
      <c r="S241" s="47">
        <v>111</v>
      </c>
    </row>
    <row r="242" spans="1:115" s="48" customFormat="1" ht="33.950000000000003" customHeight="1" thickBot="1">
      <c r="A242" s="102">
        <f t="shared" si="43"/>
        <v>238</v>
      </c>
      <c r="B242" s="49" t="s">
        <v>135</v>
      </c>
      <c r="C242" s="49" t="s">
        <v>297</v>
      </c>
      <c r="D242" s="49" t="s">
        <v>45</v>
      </c>
      <c r="E242" s="50" t="s">
        <v>295</v>
      </c>
      <c r="F242" s="39">
        <v>28800</v>
      </c>
      <c r="G242" s="51"/>
      <c r="H242" s="46">
        <v>25</v>
      </c>
      <c r="I242" s="46">
        <f t="shared" si="44"/>
        <v>826.56</v>
      </c>
      <c r="J242" s="46">
        <f t="shared" si="45"/>
        <v>2044.7999999999997</v>
      </c>
      <c r="K242" s="44">
        <f t="shared" si="46"/>
        <v>316.8</v>
      </c>
      <c r="L242" s="46">
        <f t="shared" si="47"/>
        <v>875.52</v>
      </c>
      <c r="M242" s="46">
        <f t="shared" si="48"/>
        <v>2041.92</v>
      </c>
      <c r="N242" s="45"/>
      <c r="O242" s="46">
        <f t="shared" si="49"/>
        <v>6105.6</v>
      </c>
      <c r="P242" s="46">
        <f t="shared" si="50"/>
        <v>1727.08</v>
      </c>
      <c r="Q242" s="46">
        <f t="shared" si="51"/>
        <v>4403.5200000000004</v>
      </c>
      <c r="R242" s="46">
        <f t="shared" si="52"/>
        <v>27072.92</v>
      </c>
      <c r="S242" s="47">
        <v>111</v>
      </c>
    </row>
    <row r="243" spans="1:115" s="4" customFormat="1" ht="33.950000000000003" customHeight="1" thickBot="1">
      <c r="A243" s="38"/>
      <c r="B243" s="63"/>
      <c r="C243" s="63"/>
      <c r="D243" s="63"/>
      <c r="E243" s="64"/>
      <c r="F243" s="83">
        <f t="shared" ref="F243:R243" si="53">SUM(F5:F242)</f>
        <v>8738713.5</v>
      </c>
      <c r="G243" s="80">
        <f t="shared" si="53"/>
        <v>325787.97999999981</v>
      </c>
      <c r="H243" s="81">
        <f t="shared" si="53"/>
        <v>5950</v>
      </c>
      <c r="I243" s="81">
        <f t="shared" si="53"/>
        <v>250801.07744999966</v>
      </c>
      <c r="J243" s="81">
        <f t="shared" si="53"/>
        <v>620448.65849999967</v>
      </c>
      <c r="K243" s="82">
        <f t="shared" si="53"/>
        <v>96125.848500000022</v>
      </c>
      <c r="L243" s="81">
        <f t="shared" si="53"/>
        <v>262611.42039999994</v>
      </c>
      <c r="M243" s="81">
        <f t="shared" si="53"/>
        <v>619574.78714999976</v>
      </c>
      <c r="N243" s="36">
        <f t="shared" si="53"/>
        <v>89107.92</v>
      </c>
      <c r="O243" s="37">
        <f t="shared" si="53"/>
        <v>1938669.7119999998</v>
      </c>
      <c r="P243" s="37">
        <f t="shared" si="53"/>
        <v>934258.39784999937</v>
      </c>
      <c r="Q243" s="37">
        <f t="shared" si="53"/>
        <v>1336149.2941500018</v>
      </c>
      <c r="R243" s="37">
        <f t="shared" si="53"/>
        <v>7804455.1021499904</v>
      </c>
      <c r="S243" s="65"/>
    </row>
    <row r="244" spans="1:115" s="12" customFormat="1" ht="16.5" customHeight="1">
      <c r="A244" s="7"/>
      <c r="B244" s="7"/>
      <c r="C244" s="7"/>
      <c r="D244" s="7"/>
      <c r="E244" s="7"/>
      <c r="F244" s="71"/>
      <c r="G244" s="78"/>
      <c r="H244" s="7"/>
      <c r="I244" s="79"/>
      <c r="J244" s="9"/>
      <c r="K244" s="10"/>
      <c r="L244" s="79"/>
      <c r="M244" s="7"/>
      <c r="N244" s="8"/>
      <c r="O244" s="9"/>
      <c r="P244" s="9"/>
      <c r="Q244" s="9"/>
      <c r="R244" s="9"/>
      <c r="S244" s="11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</row>
    <row r="245" spans="1:115" s="6" customFormat="1" ht="24" customHeight="1">
      <c r="A245" s="7" t="s">
        <v>3</v>
      </c>
      <c r="B245" s="13"/>
      <c r="C245" s="13"/>
      <c r="F245" s="72"/>
      <c r="G245" s="34"/>
      <c r="H245" s="14"/>
      <c r="I245" s="73"/>
      <c r="J245" s="5"/>
      <c r="K245" s="14"/>
      <c r="L245" s="34"/>
      <c r="M245" s="13"/>
      <c r="N245" s="14"/>
      <c r="O245" s="40"/>
      <c r="P245" s="14"/>
      <c r="Q245" s="14"/>
      <c r="R245" s="1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</row>
    <row r="246" spans="1:115" s="6" customFormat="1" ht="24" customHeight="1">
      <c r="A246" s="6" t="s">
        <v>16</v>
      </c>
      <c r="B246" s="13"/>
      <c r="C246" s="13"/>
      <c r="F246" s="34"/>
      <c r="G246" s="35"/>
      <c r="I246" s="73"/>
      <c r="J246" s="14"/>
      <c r="L246" s="73"/>
      <c r="M246" s="14"/>
      <c r="N246" s="15"/>
      <c r="O246" s="40"/>
      <c r="P246" s="14"/>
      <c r="Q246" s="14"/>
      <c r="R246" s="14"/>
      <c r="S246" s="15"/>
    </row>
    <row r="247" spans="1:115" s="6" customFormat="1" ht="24" customHeight="1">
      <c r="A247" s="6" t="s">
        <v>18</v>
      </c>
      <c r="B247" s="13"/>
      <c r="C247" s="13"/>
      <c r="F247" s="34"/>
      <c r="G247" s="35"/>
      <c r="I247" s="73"/>
      <c r="J247" s="14"/>
      <c r="L247" s="73"/>
      <c r="M247" s="14"/>
      <c r="N247" s="15"/>
      <c r="O247" s="40"/>
      <c r="P247" s="14"/>
      <c r="Q247" s="14"/>
      <c r="R247" s="14"/>
      <c r="S247" s="15"/>
    </row>
    <row r="248" spans="1:115" s="6" customFormat="1" ht="24" customHeight="1">
      <c r="A248" s="6" t="s">
        <v>17</v>
      </c>
      <c r="B248" s="13"/>
      <c r="C248" s="13"/>
      <c r="F248" s="73"/>
      <c r="G248" s="35"/>
      <c r="I248" s="73"/>
      <c r="J248" s="14"/>
      <c r="L248" s="73"/>
      <c r="M248" s="14"/>
      <c r="N248" s="15"/>
      <c r="O248" s="40"/>
      <c r="P248" s="14"/>
      <c r="Q248" s="14"/>
      <c r="R248" s="14"/>
      <c r="S248" s="15"/>
    </row>
    <row r="249" spans="1:115" s="6" customFormat="1" ht="24" customHeight="1">
      <c r="A249" s="6" t="s">
        <v>19</v>
      </c>
      <c r="B249" s="13"/>
      <c r="C249" s="13"/>
      <c r="F249" s="34"/>
      <c r="G249" s="35"/>
      <c r="I249" s="73"/>
      <c r="J249" s="14"/>
      <c r="L249" s="73"/>
      <c r="M249" s="14"/>
      <c r="N249" s="15"/>
      <c r="O249" s="40"/>
      <c r="P249" s="14"/>
      <c r="Q249" s="14"/>
      <c r="R249" s="14"/>
      <c r="S249" s="15"/>
    </row>
    <row r="250" spans="1:115" s="6" customFormat="1" ht="24" customHeight="1">
      <c r="A250" s="133" t="s">
        <v>27</v>
      </c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73"/>
      <c r="M250" s="14"/>
      <c r="N250" s="15"/>
      <c r="O250" s="14"/>
      <c r="P250" s="14"/>
      <c r="Q250" s="14"/>
      <c r="R250" s="14"/>
      <c r="S250" s="15"/>
    </row>
    <row r="251" spans="1:115" s="6" customFormat="1" ht="24" customHeight="1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76"/>
      <c r="M251" s="14"/>
      <c r="N251" s="15"/>
      <c r="O251" s="14"/>
      <c r="P251" s="14"/>
      <c r="Q251" s="14"/>
      <c r="R251" s="14"/>
      <c r="S251" s="15"/>
    </row>
    <row r="252" spans="1:115" s="6" customFormat="1" ht="24" customHeight="1">
      <c r="A252" s="33"/>
      <c r="B252" s="33"/>
      <c r="C252" s="33"/>
      <c r="D252" s="33"/>
      <c r="E252" s="33"/>
      <c r="F252" s="74"/>
      <c r="G252" s="74"/>
      <c r="H252" s="33"/>
      <c r="I252" s="77"/>
      <c r="J252" s="33"/>
      <c r="K252" s="33"/>
      <c r="L252" s="76"/>
      <c r="M252" s="14"/>
      <c r="N252" s="15"/>
      <c r="O252" s="14"/>
      <c r="P252" s="14"/>
      <c r="Q252" s="14"/>
      <c r="R252" s="14"/>
      <c r="S252" s="15"/>
    </row>
    <row r="253" spans="1:115" s="6" customFormat="1" ht="24" customHeight="1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6" customFormat="1" ht="24" customHeight="1">
      <c r="A263" s="33"/>
      <c r="B263" s="33"/>
      <c r="C263" s="33"/>
      <c r="D263" s="33"/>
      <c r="E263" s="33"/>
      <c r="F263" s="74"/>
      <c r="G263" s="74"/>
      <c r="H263" s="33"/>
      <c r="I263" s="77"/>
      <c r="J263" s="33"/>
      <c r="K263" s="33"/>
      <c r="L263" s="76"/>
      <c r="M263" s="14"/>
      <c r="N263" s="15"/>
      <c r="O263" s="14"/>
      <c r="P263" s="14"/>
      <c r="Q263" s="14"/>
      <c r="R263" s="14"/>
      <c r="S263" s="15"/>
    </row>
    <row r="264" spans="1:19" s="6" customFormat="1" ht="24" customHeight="1">
      <c r="A264" s="33"/>
      <c r="B264" s="33"/>
      <c r="C264" s="33"/>
      <c r="D264" s="33"/>
      <c r="E264" s="33"/>
      <c r="F264" s="74"/>
      <c r="G264" s="74"/>
      <c r="H264" s="33"/>
      <c r="I264" s="77"/>
      <c r="J264" s="33"/>
      <c r="K264" s="33"/>
      <c r="L264" s="76"/>
      <c r="M264" s="14"/>
      <c r="N264" s="15"/>
      <c r="O264" s="14"/>
      <c r="P264" s="14"/>
      <c r="Q264" s="14"/>
      <c r="R264" s="14"/>
      <c r="S264" s="15"/>
    </row>
    <row r="265" spans="1:19" s="34" customFormat="1" ht="24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3"/>
      <c r="M265" s="73"/>
      <c r="N265" s="128"/>
      <c r="O265" s="73"/>
      <c r="P265" s="73"/>
      <c r="Q265" s="73"/>
      <c r="R265" s="73"/>
      <c r="S265" s="128"/>
    </row>
    <row r="266" spans="1:19" s="34" customFormat="1" ht="24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3"/>
      <c r="M266" s="73"/>
      <c r="N266" s="128"/>
      <c r="O266" s="73"/>
      <c r="P266" s="73"/>
      <c r="Q266" s="73"/>
      <c r="R266" s="73"/>
      <c r="S266" s="128"/>
    </row>
    <row r="267" spans="1:19" s="34" customFormat="1" ht="23.25" customHeight="1">
      <c r="B267" s="35"/>
      <c r="C267" s="35"/>
      <c r="G267" s="35"/>
      <c r="I267" s="73"/>
      <c r="J267" s="73"/>
      <c r="L267" s="73"/>
      <c r="M267" s="73"/>
      <c r="N267" s="128"/>
      <c r="O267" s="73"/>
      <c r="P267" s="73"/>
      <c r="Q267" s="73"/>
      <c r="R267" s="73"/>
      <c r="S267" s="128"/>
    </row>
    <row r="268" spans="1:19" s="34" customFormat="1" ht="24" customHeight="1">
      <c r="B268" s="35"/>
      <c r="C268" s="35"/>
      <c r="G268" s="35"/>
      <c r="I268" s="73"/>
      <c r="J268" s="73"/>
      <c r="L268" s="73"/>
      <c r="M268" s="73"/>
      <c r="N268" s="128"/>
      <c r="O268" s="73"/>
      <c r="P268" s="73"/>
      <c r="Q268" s="73"/>
      <c r="R268" s="73"/>
      <c r="S268" s="128"/>
    </row>
    <row r="269" spans="1:19" s="34" customFormat="1" ht="24" customHeight="1">
      <c r="A269" s="78"/>
      <c r="B269" s="35"/>
      <c r="C269" s="35"/>
      <c r="G269" s="35"/>
      <c r="I269" s="73"/>
      <c r="J269" s="73"/>
      <c r="L269" s="73"/>
      <c r="N269" s="35"/>
      <c r="O269" s="73"/>
      <c r="P269" s="73"/>
      <c r="Q269" s="73"/>
      <c r="R269" s="73"/>
      <c r="S269" s="128"/>
    </row>
    <row r="270" spans="1:19" s="34" customFormat="1">
      <c r="G270" s="35"/>
      <c r="N270" s="35"/>
      <c r="S270" s="35"/>
    </row>
    <row r="271" spans="1:19" s="34" customFormat="1">
      <c r="G271" s="35"/>
      <c r="N271" s="35"/>
      <c r="S271" s="35"/>
    </row>
    <row r="272" spans="1:19" s="34" customFormat="1" ht="15.75">
      <c r="E272" s="70"/>
      <c r="G272" s="35"/>
      <c r="N272" s="35"/>
      <c r="S272" s="35"/>
    </row>
    <row r="273" spans="7:19" s="34" customFormat="1">
      <c r="G273" s="35"/>
      <c r="N273" s="35"/>
      <c r="S273" s="35"/>
    </row>
    <row r="274" spans="7:19" s="34" customFormat="1">
      <c r="G274" s="35"/>
      <c r="N274" s="35"/>
      <c r="S274" s="35"/>
    </row>
    <row r="275" spans="7:19" s="34" customFormat="1">
      <c r="G275" s="35"/>
      <c r="N275" s="35"/>
      <c r="S275" s="35"/>
    </row>
    <row r="276" spans="7:19" s="34" customFormat="1">
      <c r="G276" s="35"/>
      <c r="N276" s="35"/>
      <c r="S276" s="35"/>
    </row>
    <row r="277" spans="7:19" s="34" customFormat="1">
      <c r="G277" s="35"/>
      <c r="N277" s="35"/>
      <c r="S277" s="35"/>
    </row>
    <row r="278" spans="7:19" s="34" customFormat="1" hidden="1">
      <c r="G278" s="35"/>
      <c r="N278" s="35"/>
      <c r="S278" s="35"/>
    </row>
    <row r="279" spans="7:19" s="34" customFormat="1">
      <c r="G279" s="35"/>
      <c r="N279" s="35"/>
      <c r="S279" s="35"/>
    </row>
    <row r="280" spans="7:19" s="34" customFormat="1">
      <c r="G280" s="35"/>
      <c r="N280" s="35"/>
      <c r="S280" s="35"/>
    </row>
    <row r="281" spans="7:19" s="34" customFormat="1">
      <c r="G281" s="35"/>
      <c r="N281" s="35"/>
      <c r="S281" s="35"/>
    </row>
    <row r="282" spans="7:19" s="34" customFormat="1">
      <c r="G282" s="35"/>
      <c r="N282" s="35"/>
      <c r="S282" s="35"/>
    </row>
    <row r="283" spans="7:19" s="34" customFormat="1">
      <c r="G283" s="35"/>
      <c r="N283" s="35"/>
      <c r="S283" s="35"/>
    </row>
    <row r="284" spans="7:19" s="34" customFormat="1">
      <c r="G284" s="35"/>
      <c r="N284" s="35"/>
      <c r="S284" s="35"/>
    </row>
    <row r="285" spans="7:19" s="34" customFormat="1">
      <c r="G285" s="35"/>
      <c r="N285" s="35"/>
      <c r="S285" s="35"/>
    </row>
    <row r="286" spans="7:19" s="34" customFormat="1">
      <c r="G286" s="35"/>
      <c r="N286" s="35"/>
      <c r="S286" s="35"/>
    </row>
    <row r="287" spans="7:19" s="34" customFormat="1">
      <c r="G287" s="35"/>
      <c r="N287" s="35"/>
      <c r="S287" s="35"/>
    </row>
    <row r="288" spans="7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  <row r="470" spans="7:19" s="34" customFormat="1">
      <c r="G470" s="35"/>
      <c r="N470" s="35"/>
      <c r="S470" s="35"/>
    </row>
    <row r="471" spans="7:19" s="34" customFormat="1">
      <c r="G471" s="35"/>
      <c r="N471" s="35"/>
      <c r="S471" s="35"/>
    </row>
    <row r="472" spans="7:19" s="34" customFormat="1">
      <c r="G472" s="35"/>
      <c r="N472" s="35"/>
      <c r="S472" s="35"/>
    </row>
    <row r="473" spans="7:19" s="34" customFormat="1">
      <c r="G473" s="35"/>
      <c r="N473" s="35"/>
      <c r="S473" s="35"/>
    </row>
    <row r="474" spans="7:19" s="34" customFormat="1">
      <c r="G474" s="35"/>
      <c r="N474" s="35"/>
      <c r="S474" s="35"/>
    </row>
    <row r="475" spans="7:19" s="34" customFormat="1">
      <c r="G475" s="35"/>
      <c r="N475" s="35"/>
      <c r="S475" s="35"/>
    </row>
    <row r="476" spans="7:19" s="34" customFormat="1">
      <c r="G476" s="35"/>
      <c r="N476" s="35"/>
      <c r="S476" s="35"/>
    </row>
  </sheetData>
  <mergeCells count="5">
    <mergeCell ref="R1:S1"/>
    <mergeCell ref="D1:Q1"/>
    <mergeCell ref="A1:C1"/>
    <mergeCell ref="A250:K250"/>
    <mergeCell ref="A251:K251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2021-12-27T18:29:41Z</dcterms:modified>
</cp:coreProperties>
</file>